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E301" i="9" s="1"/>
  <c r="B301" i="9" s="1"/>
  <c r="F301" i="9"/>
  <c r="H300" i="9"/>
  <c r="E300" i="9" s="1"/>
  <c r="B300" i="9" s="1"/>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E228" i="9"/>
  <c r="B228" i="9" s="1"/>
  <c r="M227" i="9"/>
  <c r="L227" i="9"/>
  <c r="F227" i="9" s="1"/>
  <c r="B227" i="9" s="1"/>
  <c r="E227" i="9"/>
  <c r="M226" i="9"/>
  <c r="L226" i="9"/>
  <c r="F226" i="9" s="1"/>
  <c r="B226" i="9" s="1"/>
  <c r="E226" i="9"/>
  <c r="M225" i="9"/>
  <c r="L225" i="9"/>
  <c r="F225" i="9"/>
  <c r="E225" i="9"/>
  <c r="B225" i="9" s="1"/>
  <c r="M224" i="9"/>
  <c r="L224" i="9"/>
  <c r="F224" i="9"/>
  <c r="E224" i="9"/>
  <c r="B224" i="9" s="1"/>
  <c r="M223" i="9"/>
  <c r="L223" i="9"/>
  <c r="F223" i="9" s="1"/>
  <c r="B223" i="9" s="1"/>
  <c r="E223" i="9"/>
  <c r="M222" i="9"/>
  <c r="L222" i="9"/>
  <c r="F222" i="9" s="1"/>
  <c r="B222" i="9" s="1"/>
  <c r="E222" i="9"/>
  <c r="M221" i="9"/>
  <c r="L221" i="9"/>
  <c r="F221" i="9"/>
  <c r="E221" i="9"/>
  <c r="B221" i="9" s="1"/>
  <c r="M220" i="9"/>
  <c r="L220" i="9"/>
  <c r="F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G149" i="9"/>
  <c r="F149" i="9"/>
  <c r="E149" i="9"/>
  <c r="B149" i="9" s="1"/>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F142" i="9"/>
  <c r="B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G275" i="9" s="1"/>
  <c r="I3" i="9"/>
  <c r="H3" i="9"/>
  <c r="G3" i="9"/>
  <c r="D101" i="8"/>
  <c r="D95" i="8"/>
  <c r="C1570" i="1" s="1"/>
  <c r="H1570" i="1" s="1"/>
  <c r="D90" i="8"/>
  <c r="D85" i="8"/>
  <c r="D80" i="8"/>
  <c r="D75" i="8"/>
  <c r="C1550" i="1" s="1"/>
  <c r="H1550" i="1" s="1"/>
  <c r="D70" i="8"/>
  <c r="D65" i="8"/>
  <c r="D60" i="8"/>
  <c r="D55" i="8"/>
  <c r="C1530" i="1" s="1"/>
  <c r="H1530" i="1" s="1"/>
  <c r="D50" i="8"/>
  <c r="D44" i="8"/>
  <c r="D36" i="8"/>
  <c r="D26" i="8"/>
  <c r="D24" i="8" s="1"/>
  <c r="C1499" i="1" s="1"/>
  <c r="H1499" i="1" s="1"/>
  <c r="D18" i="8"/>
  <c r="D8" i="8"/>
  <c r="D6" i="8" s="1"/>
  <c r="C1481" i="1" s="1"/>
  <c r="H1481" i="1" s="1"/>
  <c r="E44" i="7"/>
  <c r="D44" i="7"/>
  <c r="E39" i="7"/>
  <c r="D39" i="7"/>
  <c r="D38" i="7" s="1"/>
  <c r="H31" i="3" s="1"/>
  <c r="E38" i="7"/>
  <c r="E30" i="7"/>
  <c r="D30" i="7"/>
  <c r="E23" i="7"/>
  <c r="E22" i="7" s="1"/>
  <c r="D23" i="7"/>
  <c r="D22" i="7" s="1"/>
  <c r="E14" i="7"/>
  <c r="D14" i="7"/>
  <c r="E7" i="7"/>
  <c r="D7" i="7"/>
  <c r="E6" i="7"/>
  <c r="E5" i="7" s="1"/>
  <c r="I29" i="3" s="1"/>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E245" i="5" s="1"/>
  <c r="D250" i="5"/>
  <c r="F249" i="5"/>
  <c r="F248" i="5"/>
  <c r="F247" i="5"/>
  <c r="E246" i="5"/>
  <c r="D246" i="5"/>
  <c r="F244" i="5"/>
  <c r="F243" i="5"/>
  <c r="E242" i="5"/>
  <c r="D242" i="5"/>
  <c r="F242" i="5" s="1"/>
  <c r="F241" i="5"/>
  <c r="F240" i="5"/>
  <c r="E239" i="5"/>
  <c r="D239" i="5"/>
  <c r="E238" i="5"/>
  <c r="D238" i="5"/>
  <c r="F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D180" i="5"/>
  <c r="F179" i="5"/>
  <c r="F178" i="5"/>
  <c r="E177" i="5"/>
  <c r="D177" i="5"/>
  <c r="G307" i="9" s="1"/>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E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E528"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C160" i="1" s="1"/>
  <c r="H160" i="1"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E124" i="4" s="1"/>
  <c r="D125" i="4"/>
  <c r="F125" i="4" s="1"/>
  <c r="D124"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J1478" i="1" s="1"/>
  <c r="D1477" i="1"/>
  <c r="C1477" i="1"/>
  <c r="D1476" i="1"/>
  <c r="C1476" i="1"/>
  <c r="J1476" i="1" s="1"/>
  <c r="D1475" i="1"/>
  <c r="C1475" i="1"/>
  <c r="D1474" i="1"/>
  <c r="C1474" i="1"/>
  <c r="J1474" i="1" s="1"/>
  <c r="D1473" i="1"/>
  <c r="C1473" i="1"/>
  <c r="D1472" i="1"/>
  <c r="C1472" i="1"/>
  <c r="J1472" i="1" s="1"/>
  <c r="D1471" i="1"/>
  <c r="C1471" i="1"/>
  <c r="D1470" i="1"/>
  <c r="C1470" i="1"/>
  <c r="H1470" i="1" s="1"/>
  <c r="D1469" i="1"/>
  <c r="C1469"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J1460" i="1" s="1"/>
  <c r="D1459" i="1"/>
  <c r="C1459" i="1"/>
  <c r="D1458" i="1"/>
  <c r="C1458" i="1"/>
  <c r="J1458" i="1" s="1"/>
  <c r="D1457" i="1"/>
  <c r="C1457" i="1"/>
  <c r="D1456" i="1"/>
  <c r="C1456" i="1"/>
  <c r="J1456" i="1" s="1"/>
  <c r="D1455" i="1"/>
  <c r="C1455" i="1"/>
  <c r="D1454" i="1"/>
  <c r="C1454" i="1"/>
  <c r="H1454" i="1" s="1"/>
  <c r="D1453" i="1"/>
  <c r="C1453" i="1"/>
  <c r="D1452" i="1"/>
  <c r="C1452" i="1"/>
  <c r="J1452" i="1" s="1"/>
  <c r="D1451" i="1"/>
  <c r="C1451" i="1"/>
  <c r="D1450" i="1"/>
  <c r="C1450" i="1"/>
  <c r="J1450" i="1" s="1"/>
  <c r="D1449" i="1"/>
  <c r="C1449" i="1"/>
  <c r="D1448" i="1"/>
  <c r="C1448" i="1"/>
  <c r="J1448" i="1" s="1"/>
  <c r="D1447" i="1"/>
  <c r="C1447" i="1"/>
  <c r="D1446" i="1"/>
  <c r="C1446" i="1"/>
  <c r="J1446" i="1" s="1"/>
  <c r="D1445" i="1"/>
  <c r="C1445" i="1"/>
  <c r="D1444" i="1"/>
  <c r="C1444" i="1"/>
  <c r="J1444" i="1" s="1"/>
  <c r="D1443" i="1"/>
  <c r="C1443" i="1"/>
  <c r="D1442" i="1"/>
  <c r="C1442" i="1"/>
  <c r="J1442" i="1" s="1"/>
  <c r="D1441" i="1"/>
  <c r="C1441" i="1"/>
  <c r="D1440" i="1"/>
  <c r="C1440" i="1"/>
  <c r="J1440" i="1" s="1"/>
  <c r="D1439" i="1"/>
  <c r="C1439" i="1"/>
  <c r="D1438" i="1"/>
  <c r="C1438" i="1"/>
  <c r="H1438" i="1" s="1"/>
  <c r="D1437" i="1"/>
  <c r="C1437"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D1415" i="1"/>
  <c r="C1415" i="1"/>
  <c r="D1414" i="1"/>
  <c r="C1414" i="1"/>
  <c r="D1413" i="1"/>
  <c r="C1413" i="1"/>
  <c r="D1412" i="1"/>
  <c r="C1412" i="1"/>
  <c r="D1411" i="1"/>
  <c r="C1411" i="1"/>
  <c r="D1410" i="1"/>
  <c r="C1410" i="1"/>
  <c r="D1409" i="1"/>
  <c r="C1409" i="1"/>
  <c r="D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D1383"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D1303" i="1"/>
  <c r="C1303" i="1"/>
  <c r="H1303" i="1" s="1"/>
  <c r="D1302" i="1"/>
  <c r="C1302" i="1"/>
  <c r="D1301" i="1"/>
  <c r="C1301" i="1"/>
  <c r="H1301" i="1" s="1"/>
  <c r="D1300" i="1"/>
  <c r="C1300" i="1"/>
  <c r="D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D1240" i="1"/>
  <c r="C1240" i="1"/>
  <c r="D1239" i="1"/>
  <c r="C1239" i="1"/>
  <c r="H1239" i="1" s="1"/>
  <c r="D1238" i="1"/>
  <c r="C1238" i="1"/>
  <c r="D1237" i="1"/>
  <c r="C1237" i="1"/>
  <c r="H1237" i="1" s="1"/>
  <c r="D1236" i="1"/>
  <c r="C1236" i="1"/>
  <c r="D1235" i="1"/>
  <c r="D1234" i="1"/>
  <c r="C1234" i="1"/>
  <c r="D1233" i="1"/>
  <c r="C1233" i="1"/>
  <c r="H1233" i="1" s="1"/>
  <c r="D1232" i="1"/>
  <c r="C1232" i="1"/>
  <c r="D1231" i="1"/>
  <c r="C1231" i="1"/>
  <c r="H1231" i="1" s="1"/>
  <c r="D1230" i="1"/>
  <c r="C1230" i="1"/>
  <c r="D1229" i="1"/>
  <c r="C1229" i="1"/>
  <c r="H1229" i="1" s="1"/>
  <c r="D1228" i="1"/>
  <c r="C1228" i="1"/>
  <c r="C1227" i="1"/>
  <c r="D1226" i="1"/>
  <c r="C1226" i="1"/>
  <c r="D1225" i="1"/>
  <c r="C1225" i="1"/>
  <c r="H1225" i="1" s="1"/>
  <c r="D1224" i="1"/>
  <c r="C1224" i="1"/>
  <c r="D1223" i="1"/>
  <c r="D1221" i="1"/>
  <c r="C1221" i="1"/>
  <c r="H1221" i="1" s="1"/>
  <c r="D1220" i="1"/>
  <c r="C1220" i="1"/>
  <c r="D1219" i="1"/>
  <c r="C1219" i="1"/>
  <c r="H1219" i="1" s="1"/>
  <c r="D1218" i="1"/>
  <c r="C1218" i="1"/>
  <c r="D1217" i="1"/>
  <c r="C1217" i="1"/>
  <c r="H1217" i="1" s="1"/>
  <c r="D1216" i="1"/>
  <c r="C1216" i="1"/>
  <c r="D1215" i="1"/>
  <c r="D1213" i="1"/>
  <c r="C1213" i="1"/>
  <c r="D1212" i="1"/>
  <c r="C1212" i="1"/>
  <c r="H1212" i="1" s="1"/>
  <c r="D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C1184" i="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H1151" i="1" s="1"/>
  <c r="D1150" i="1"/>
  <c r="C1150" i="1"/>
  <c r="D1149" i="1"/>
  <c r="C1149" i="1"/>
  <c r="H1149" i="1" s="1"/>
  <c r="C1148" i="1"/>
  <c r="D1147" i="1"/>
  <c r="C1147" i="1"/>
  <c r="D1146" i="1"/>
  <c r="C1146" i="1"/>
  <c r="D1145" i="1"/>
  <c r="C1145" i="1"/>
  <c r="D1144" i="1"/>
  <c r="C1144" i="1"/>
  <c r="D1143" i="1"/>
  <c r="C1143" i="1"/>
  <c r="D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D1126" i="1"/>
  <c r="C1126" i="1"/>
  <c r="D1125" i="1"/>
  <c r="C1125" i="1"/>
  <c r="H1125" i="1" s="1"/>
  <c r="D1124" i="1"/>
  <c r="D1123" i="1"/>
  <c r="C1123" i="1"/>
  <c r="D1122" i="1"/>
  <c r="C1122" i="1"/>
  <c r="D1121" i="1"/>
  <c r="C1121" i="1"/>
  <c r="C1120" i="1"/>
  <c r="D1119" i="1"/>
  <c r="C1119" i="1"/>
  <c r="D1118" i="1"/>
  <c r="C1118" i="1"/>
  <c r="D1117" i="1"/>
  <c r="C1117" i="1"/>
  <c r="D1116" i="1"/>
  <c r="C1116" i="1"/>
  <c r="D1115" i="1"/>
  <c r="C1115" i="1"/>
  <c r="D1114" i="1"/>
  <c r="C1114" i="1"/>
  <c r="C1113" i="1"/>
  <c r="D1111" i="1"/>
  <c r="C1111" i="1"/>
  <c r="H1111" i="1" s="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C1101" i="1"/>
  <c r="H1101" i="1" s="1"/>
  <c r="D1100" i="1"/>
  <c r="C1100" i="1"/>
  <c r="D1099" i="1"/>
  <c r="C1099" i="1"/>
  <c r="H1099" i="1" s="1"/>
  <c r="D1098" i="1"/>
  <c r="C1098" i="1"/>
  <c r="D1097" i="1"/>
  <c r="C1097" i="1"/>
  <c r="H1097" i="1" s="1"/>
  <c r="D1096" i="1"/>
  <c r="C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C1065" i="1"/>
  <c r="D1064" i="1"/>
  <c r="C1064" i="1"/>
  <c r="D1063" i="1"/>
  <c r="C1063" i="1"/>
  <c r="H1063" i="1" s="1"/>
  <c r="D1062" i="1"/>
  <c r="C1062" i="1"/>
  <c r="D1061" i="1"/>
  <c r="C1061" i="1"/>
  <c r="H1061" i="1" s="1"/>
  <c r="D1060" i="1"/>
  <c r="C1060" i="1"/>
  <c r="D1059" i="1"/>
  <c r="C1059" i="1"/>
  <c r="H1059" i="1" s="1"/>
  <c r="D1058" i="1"/>
  <c r="C1058" i="1"/>
  <c r="D1057" i="1"/>
  <c r="C1057" i="1"/>
  <c r="H1057" i="1" s="1"/>
  <c r="D1056" i="1"/>
  <c r="D1055" i="1"/>
  <c r="C1055" i="1"/>
  <c r="D1054" i="1"/>
  <c r="C1054" i="1"/>
  <c r="D1053" i="1"/>
  <c r="C1053" i="1"/>
  <c r="D1052" i="1"/>
  <c r="C1052" i="1"/>
  <c r="D1051" i="1"/>
  <c r="C1051" i="1"/>
  <c r="D1050" i="1"/>
  <c r="C1050" i="1"/>
  <c r="D1049" i="1"/>
  <c r="C1049" i="1"/>
  <c r="D1048" i="1"/>
  <c r="C1048" i="1"/>
  <c r="D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D996" i="1"/>
  <c r="C996" i="1"/>
  <c r="H996" i="1" s="1"/>
  <c r="D995" i="1"/>
  <c r="C995" i="1"/>
  <c r="D994" i="1"/>
  <c r="C994" i="1"/>
  <c r="H994" i="1" s="1"/>
  <c r="D993" i="1"/>
  <c r="C993" i="1"/>
  <c r="D992" i="1"/>
  <c r="C992" i="1"/>
  <c r="H992" i="1" s="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D646" i="1"/>
  <c r="C646" i="1"/>
  <c r="D645" i="1"/>
  <c r="C645" i="1"/>
  <c r="H645" i="1" s="1"/>
  <c r="D644" i="1"/>
  <c r="C644" i="1"/>
  <c r="D643" i="1"/>
  <c r="C643" i="1"/>
  <c r="H643" i="1" s="1"/>
  <c r="D642" i="1"/>
  <c r="C642" i="1"/>
  <c r="D641" i="1"/>
  <c r="C641" i="1"/>
  <c r="H641" i="1" s="1"/>
  <c r="C637" i="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C346"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H131" i="1" s="1"/>
  <c r="D130" i="1"/>
  <c r="C130" i="1"/>
  <c r="D129" i="1"/>
  <c r="C129" i="1"/>
  <c r="H129" i="1" s="1"/>
  <c r="D128" i="1"/>
  <c r="C128" i="1"/>
  <c r="D127" i="1"/>
  <c r="C127" i="1"/>
  <c r="H127" i="1" s="1"/>
  <c r="D126" i="1"/>
  <c r="C126" i="1"/>
  <c r="D125" i="1"/>
  <c r="C125" i="1"/>
  <c r="H125" i="1" s="1"/>
  <c r="D124" i="1"/>
  <c r="C124" i="1"/>
  <c r="D123" i="1"/>
  <c r="C123" i="1"/>
  <c r="H123" i="1" s="1"/>
  <c r="D122" i="1"/>
  <c r="C122" i="1"/>
  <c r="D121" i="1"/>
  <c r="C121" i="1"/>
  <c r="H121" i="1" s="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D45" i="1"/>
  <c r="C45" i="1"/>
  <c r="H45" i="1" s="1"/>
  <c r="D44" i="1"/>
  <c r="C44" i="1"/>
  <c r="D43" i="1"/>
  <c r="C43" i="1"/>
  <c r="H43" i="1" s="1"/>
  <c r="D42" i="1"/>
  <c r="C42" i="1"/>
  <c r="D41" i="1"/>
  <c r="C41" i="1"/>
  <c r="H41" i="1" s="1"/>
  <c r="D40" i="1"/>
  <c r="C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E292" i="9" l="1"/>
  <c r="B292" i="9" s="1"/>
  <c r="E293" i="9"/>
  <c r="B293" i="9" s="1"/>
  <c r="E297" i="9"/>
  <c r="B297" i="9" s="1"/>
  <c r="E32" i="9"/>
  <c r="B32" i="9" s="1"/>
  <c r="E286" i="9"/>
  <c r="B286" i="9" s="1"/>
  <c r="E295" i="9"/>
  <c r="B295" i="9" s="1"/>
  <c r="E299" i="9"/>
  <c r="B299" i="9" s="1"/>
  <c r="E302" i="9"/>
  <c r="B302" i="9" s="1"/>
  <c r="E283" i="9"/>
  <c r="B283" i="9" s="1"/>
  <c r="F234" i="5"/>
  <c r="C1211" i="1"/>
  <c r="H1211" i="1" s="1"/>
  <c r="D1113" i="1"/>
  <c r="H1184" i="1"/>
  <c r="H4" i="1"/>
  <c r="H6" i="1"/>
  <c r="H8" i="1"/>
  <c r="H10" i="1"/>
  <c r="H12" i="1"/>
  <c r="H14" i="1"/>
  <c r="H16" i="1"/>
  <c r="H18" i="1"/>
  <c r="H20" i="1"/>
  <c r="H22" i="1"/>
  <c r="H24" i="1"/>
  <c r="H26" i="1"/>
  <c r="H28" i="1"/>
  <c r="H30" i="1"/>
  <c r="H32" i="1"/>
  <c r="H34" i="1"/>
  <c r="H36" i="1"/>
  <c r="H38" i="1"/>
  <c r="H40" i="1"/>
  <c r="H42" i="1"/>
  <c r="H44" i="1"/>
  <c r="H48" i="1"/>
  <c r="H50" i="1"/>
  <c r="H52" i="1"/>
  <c r="H54" i="1"/>
  <c r="H56" i="1"/>
  <c r="H58" i="1"/>
  <c r="H60" i="1"/>
  <c r="H62" i="1"/>
  <c r="H64" i="1"/>
  <c r="H66" i="1"/>
  <c r="H68" i="1"/>
  <c r="H70" i="1"/>
  <c r="H72" i="1"/>
  <c r="H74" i="1"/>
  <c r="H76" i="1"/>
  <c r="H80" i="1"/>
  <c r="H82" i="1"/>
  <c r="H84" i="1"/>
  <c r="H86" i="1"/>
  <c r="H88" i="1"/>
  <c r="H90" i="1"/>
  <c r="H92" i="1"/>
  <c r="H94" i="1"/>
  <c r="H96" i="1"/>
  <c r="H98" i="1"/>
  <c r="H100" i="1"/>
  <c r="H104" i="1"/>
  <c r="H106" i="1"/>
  <c r="H108" i="1"/>
  <c r="H110" i="1"/>
  <c r="H112" i="1"/>
  <c r="H114" i="1"/>
  <c r="H116" i="1"/>
  <c r="H118" i="1"/>
  <c r="H120" i="1"/>
  <c r="H122" i="1"/>
  <c r="H124" i="1"/>
  <c r="H126" i="1"/>
  <c r="H128" i="1"/>
  <c r="H130" i="1"/>
  <c r="H132" i="1"/>
  <c r="H134" i="1"/>
  <c r="H136" i="1"/>
  <c r="H138" i="1"/>
  <c r="H140" i="1"/>
  <c r="H142" i="1"/>
  <c r="H144" i="1"/>
  <c r="H146"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F146" i="5"/>
  <c r="C1124" i="1"/>
  <c r="H1124" i="1" s="1"/>
  <c r="F164" i="5"/>
  <c r="C1142" i="1"/>
  <c r="H1142" i="1" s="1"/>
  <c r="H309" i="9"/>
  <c r="D1167" i="1"/>
  <c r="E206" i="5"/>
  <c r="D1184" i="1"/>
  <c r="H296" i="1"/>
  <c r="H298" i="1"/>
  <c r="H300" i="1"/>
  <c r="H302" i="1"/>
  <c r="H304" i="1"/>
  <c r="H306" i="1"/>
  <c r="H308" i="1"/>
  <c r="H310" i="1"/>
  <c r="H312" i="1"/>
  <c r="H314" i="1"/>
  <c r="H316" i="1"/>
  <c r="H318" i="1"/>
  <c r="H320" i="1"/>
  <c r="H322" i="1"/>
  <c r="H324" i="1"/>
  <c r="H326" i="1"/>
  <c r="H328" i="1"/>
  <c r="H330" i="1"/>
  <c r="H332" i="1"/>
  <c r="H334" i="1"/>
  <c r="H336" i="1"/>
  <c r="H338" i="1"/>
  <c r="H340" i="1"/>
  <c r="H342" i="1"/>
  <c r="H344" i="1"/>
  <c r="C1127" i="1"/>
  <c r="H1127" i="1" s="1"/>
  <c r="C1215" i="1"/>
  <c r="H1215" i="1" s="1"/>
  <c r="C1235" i="1"/>
  <c r="H1235" i="1" s="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1113" i="1"/>
  <c r="H1115" i="1"/>
  <c r="H1117" i="1"/>
  <c r="H1119" i="1"/>
  <c r="H1121" i="1"/>
  <c r="H1123" i="1"/>
  <c r="H1226" i="1"/>
  <c r="F83" i="4"/>
  <c r="D82" i="4"/>
  <c r="F460" i="4"/>
  <c r="D459" i="4"/>
  <c r="F529" i="4"/>
  <c r="F216" i="4"/>
  <c r="D215" i="4"/>
  <c r="F253" i="4"/>
  <c r="D252" i="4"/>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998" i="1"/>
  <c r="H1000" i="1"/>
  <c r="H1002" i="1"/>
  <c r="H1004" i="1"/>
  <c r="H1006" i="1"/>
  <c r="H1008" i="1"/>
  <c r="H1010" i="1"/>
  <c r="H1012" i="1"/>
  <c r="H1049" i="1"/>
  <c r="H1051" i="1"/>
  <c r="H1053" i="1"/>
  <c r="H1055" i="1"/>
  <c r="H1143" i="1"/>
  <c r="H1145" i="1"/>
  <c r="H1147" i="1"/>
  <c r="H1437" i="1"/>
  <c r="J1439" i="1"/>
  <c r="J1441" i="1"/>
  <c r="J1443" i="1"/>
  <c r="J1445" i="1"/>
  <c r="J1447" i="1"/>
  <c r="J1449" i="1"/>
  <c r="J1451" i="1"/>
  <c r="H1453" i="1"/>
  <c r="J1455" i="1"/>
  <c r="J1457" i="1"/>
  <c r="J1459" i="1"/>
  <c r="H1461" i="1"/>
  <c r="J1463" i="1"/>
  <c r="J1465" i="1"/>
  <c r="J1467" i="1"/>
  <c r="H1469" i="1"/>
  <c r="J1471" i="1"/>
  <c r="J1473" i="1"/>
  <c r="H1475" i="1"/>
  <c r="J1477" i="1"/>
  <c r="J1479" i="1"/>
  <c r="D7" i="4"/>
  <c r="F107" i="4"/>
  <c r="D106" i="4"/>
  <c r="F124" i="4"/>
  <c r="F210" i="4"/>
  <c r="D196" i="4"/>
  <c r="F300" i="4"/>
  <c r="D299" i="4"/>
  <c r="H289" i="9"/>
  <c r="E87" i="5"/>
  <c r="D1065" i="1" s="1"/>
  <c r="H1065" i="1" s="1"/>
  <c r="D5" i="7"/>
  <c r="H30" i="3"/>
  <c r="H991" i="1"/>
  <c r="H993" i="1"/>
  <c r="H995" i="1"/>
  <c r="H1014" i="1"/>
  <c r="H1016" i="1"/>
  <c r="H1018" i="1"/>
  <c r="H1020" i="1"/>
  <c r="H1022" i="1"/>
  <c r="H1024" i="1"/>
  <c r="H1026" i="1"/>
  <c r="H1028" i="1"/>
  <c r="H1030" i="1"/>
  <c r="H1032" i="1"/>
  <c r="H1034" i="1"/>
  <c r="H1036" i="1"/>
  <c r="H1038" i="1"/>
  <c r="H1040" i="1"/>
  <c r="H1042" i="1"/>
  <c r="H1044" i="1"/>
  <c r="H1048" i="1"/>
  <c r="H1050" i="1"/>
  <c r="H1052" i="1"/>
  <c r="H1054" i="1"/>
  <c r="H1058" i="1"/>
  <c r="H1060" i="1"/>
  <c r="H1062" i="1"/>
  <c r="H1064" i="1"/>
  <c r="H1066" i="1"/>
  <c r="H1068" i="1"/>
  <c r="H1070" i="1"/>
  <c r="H1072" i="1"/>
  <c r="H1074" i="1"/>
  <c r="H1076" i="1"/>
  <c r="H1078" i="1"/>
  <c r="H1080" i="1"/>
  <c r="H1082" i="1"/>
  <c r="H1084" i="1"/>
  <c r="H1086" i="1"/>
  <c r="H1088" i="1"/>
  <c r="H1090" i="1"/>
  <c r="H1092" i="1"/>
  <c r="H1094" i="1"/>
  <c r="H1096" i="1"/>
  <c r="H1098" i="1"/>
  <c r="H1100" i="1"/>
  <c r="H1102" i="1"/>
  <c r="H1104" i="1"/>
  <c r="H1106" i="1"/>
  <c r="H1108" i="1"/>
  <c r="H1110" i="1"/>
  <c r="H1114" i="1"/>
  <c r="H1116" i="1"/>
  <c r="H1118" i="1"/>
  <c r="H1120" i="1"/>
  <c r="H1122" i="1"/>
  <c r="H1126" i="1"/>
  <c r="H1128" i="1"/>
  <c r="H1130" i="1"/>
  <c r="H1132" i="1"/>
  <c r="H1134" i="1"/>
  <c r="H1136" i="1"/>
  <c r="H1138" i="1"/>
  <c r="H1154" i="1"/>
  <c r="H1156" i="1"/>
  <c r="H1158" i="1"/>
  <c r="H1160" i="1"/>
  <c r="H1162" i="1"/>
  <c r="H1164" i="1"/>
  <c r="H1166" i="1"/>
  <c r="H1413" i="1"/>
  <c r="H1415" i="1"/>
  <c r="E7" i="4"/>
  <c r="D50" i="4"/>
  <c r="E151" i="4"/>
  <c r="F225" i="4"/>
  <c r="D224" i="4"/>
  <c r="E350" i="4"/>
  <c r="F13" i="5"/>
  <c r="D12" i="5"/>
  <c r="C990" i="1" s="1"/>
  <c r="F581" i="4"/>
  <c r="D580" i="4"/>
  <c r="F626" i="4"/>
  <c r="D625" i="4"/>
  <c r="E141" i="6"/>
  <c r="I24" i="3"/>
  <c r="F10" i="6"/>
  <c r="C1304" i="1"/>
  <c r="H1304" i="1" s="1"/>
  <c r="H1140" i="1"/>
  <c r="H1144" i="1"/>
  <c r="H1146" i="1"/>
  <c r="H1148" i="1"/>
  <c r="H1150" i="1"/>
  <c r="H1155" i="1"/>
  <c r="H1157" i="1"/>
  <c r="H1159" i="1"/>
  <c r="H1161" i="1"/>
  <c r="H1163" i="1"/>
  <c r="H1165" i="1"/>
  <c r="H1169" i="1"/>
  <c r="H1171" i="1"/>
  <c r="H1173" i="1"/>
  <c r="H1175" i="1"/>
  <c r="H1177" i="1"/>
  <c r="H1179" i="1"/>
  <c r="H1181" i="1"/>
  <c r="H1185" i="1"/>
  <c r="H1187" i="1"/>
  <c r="H1189" i="1"/>
  <c r="H1191" i="1"/>
  <c r="H1193" i="1"/>
  <c r="H1195" i="1"/>
  <c r="H1197" i="1"/>
  <c r="H1199" i="1"/>
  <c r="H1201" i="1"/>
  <c r="H1203" i="1"/>
  <c r="H1205" i="1"/>
  <c r="H1207" i="1"/>
  <c r="H1209" i="1"/>
  <c r="H1213" i="1"/>
  <c r="H1216" i="1"/>
  <c r="H1218" i="1"/>
  <c r="H1220" i="1"/>
  <c r="H1228" i="1"/>
  <c r="H1230" i="1"/>
  <c r="H1232" i="1"/>
  <c r="H1234" i="1"/>
  <c r="H1236" i="1"/>
  <c r="H1238" i="1"/>
  <c r="H1242" i="1"/>
  <c r="H1244" i="1"/>
  <c r="H1246" i="1"/>
  <c r="H1248" i="1"/>
  <c r="H1250" i="1"/>
  <c r="H1252" i="1"/>
  <c r="H1254" i="1"/>
  <c r="H1256" i="1"/>
  <c r="H1258" i="1"/>
  <c r="H1260" i="1"/>
  <c r="H1262" i="1"/>
  <c r="H1266" i="1"/>
  <c r="H1268" i="1"/>
  <c r="H1270" i="1"/>
  <c r="H1272" i="1"/>
  <c r="H1274" i="1"/>
  <c r="H1276" i="1"/>
  <c r="H1278" i="1"/>
  <c r="H1280" i="1"/>
  <c r="H1282" i="1"/>
  <c r="H1284" i="1"/>
  <c r="H1286" i="1"/>
  <c r="H1288" i="1"/>
  <c r="H1290" i="1"/>
  <c r="H1292" i="1"/>
  <c r="H1294" i="1"/>
  <c r="H1296" i="1"/>
  <c r="H1298" i="1"/>
  <c r="H1300" i="1"/>
  <c r="H1302" i="1"/>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4" i="1"/>
  <c r="H1386" i="1"/>
  <c r="H1388" i="1"/>
  <c r="H1390" i="1"/>
  <c r="H1392" i="1"/>
  <c r="H1394" i="1"/>
  <c r="H1396" i="1"/>
  <c r="H1398" i="1"/>
  <c r="H1400" i="1"/>
  <c r="H1402" i="1"/>
  <c r="H1404" i="1"/>
  <c r="H1406" i="1"/>
  <c r="H1410" i="1"/>
  <c r="H1412" i="1"/>
  <c r="H1414" i="1"/>
  <c r="C1416" i="1"/>
  <c r="H1416" i="1" s="1"/>
  <c r="H1418" i="1"/>
  <c r="H1420" i="1"/>
  <c r="H1422" i="1"/>
  <c r="H1424" i="1"/>
  <c r="H1426" i="1"/>
  <c r="H1428" i="1"/>
  <c r="H1430" i="1"/>
  <c r="H1432" i="1"/>
  <c r="H1434" i="1"/>
  <c r="D1436" i="1"/>
  <c r="E299" i="4"/>
  <c r="F421" i="4"/>
  <c r="D420" i="4"/>
  <c r="D515" i="4"/>
  <c r="D69" i="5"/>
  <c r="F79" i="5"/>
  <c r="D78" i="5"/>
  <c r="F180" i="5"/>
  <c r="F191" i="5"/>
  <c r="D190" i="5"/>
  <c r="F90" i="6"/>
  <c r="D89" i="6"/>
  <c r="D114" i="6"/>
  <c r="F397" i="4"/>
  <c r="D396" i="4"/>
  <c r="F643" i="4"/>
  <c r="F8" i="5"/>
  <c r="D7" i="5"/>
  <c r="C985" i="1" s="1"/>
  <c r="E12" i="5"/>
  <c r="E7" i="5" s="1"/>
  <c r="E68" i="5"/>
  <c r="H307" i="9"/>
  <c r="E307" i="9" s="1"/>
  <c r="B307" i="9" s="1"/>
  <c r="E176" i="5"/>
  <c r="F36" i="6"/>
  <c r="D35" i="6"/>
  <c r="D49" i="8"/>
  <c r="F164" i="4"/>
  <c r="D163" i="4"/>
  <c r="F364" i="4"/>
  <c r="D363" i="4"/>
  <c r="E643" i="4"/>
  <c r="D637" i="1" s="1"/>
  <c r="H637" i="1" s="1"/>
  <c r="E636" i="4"/>
  <c r="D630" i="1" s="1"/>
  <c r="F19" i="5"/>
  <c r="E289" i="9"/>
  <c r="B289" i="9" s="1"/>
  <c r="F135" i="5"/>
  <c r="D134" i="5"/>
  <c r="F170" i="5"/>
  <c r="F6" i="6"/>
  <c r="D5" i="6"/>
  <c r="E33" i="9"/>
  <c r="B33" i="9" s="1"/>
  <c r="F153" i="4"/>
  <c r="F169" i="4"/>
  <c r="F369" i="4"/>
  <c r="F383" i="4"/>
  <c r="D644" i="4"/>
  <c r="F652" i="4"/>
  <c r="F239" i="5"/>
  <c r="F246" i="5"/>
  <c r="F259" i="5"/>
  <c r="F115" i="6"/>
  <c r="E27" i="9"/>
  <c r="B27" i="9" s="1"/>
  <c r="B139" i="9"/>
  <c r="B155" i="9"/>
  <c r="F218" i="9"/>
  <c r="B218" i="9" s="1"/>
  <c r="F216" i="9"/>
  <c r="B216" i="9" s="1"/>
  <c r="B220" i="9"/>
  <c r="B140" i="9"/>
  <c r="B147" i="9"/>
  <c r="B151" i="9"/>
  <c r="F214" i="9"/>
  <c r="B214" i="9" s="1"/>
  <c r="E273" i="9"/>
  <c r="B273" i="9" s="1"/>
  <c r="E285" i="9"/>
  <c r="B285" i="9" s="1"/>
  <c r="F215" i="9"/>
  <c r="B215" i="9" s="1"/>
  <c r="F217" i="9"/>
  <c r="B217" i="9" s="1"/>
  <c r="H1240" i="1"/>
  <c r="H1241" i="1"/>
  <c r="E290" i="9"/>
  <c r="B290" i="9" s="1"/>
  <c r="H1264" i="1"/>
  <c r="C997" i="1"/>
  <c r="H997" i="1" s="1"/>
  <c r="E281" i="9"/>
  <c r="B281" i="9" s="1"/>
  <c r="C1223" i="1"/>
  <c r="G1223" i="1" s="1"/>
  <c r="D245" i="5"/>
  <c r="D1227" i="1"/>
  <c r="H1227" i="1" s="1"/>
  <c r="E237" i="5"/>
  <c r="D1222" i="1"/>
  <c r="F250" i="5"/>
  <c r="H1223" i="1"/>
  <c r="H1224" i="1"/>
  <c r="H1013" i="1"/>
  <c r="D1013" i="1"/>
  <c r="F35" i="5"/>
  <c r="I20" i="3"/>
  <c r="D985" i="1"/>
  <c r="D990" i="1"/>
  <c r="H1409" i="1"/>
  <c r="H1411" i="1"/>
  <c r="E275" i="9"/>
  <c r="B275" i="9" s="1"/>
  <c r="H647" i="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4" i="1"/>
  <c r="G1225" i="1"/>
  <c r="G1226"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D42" i="8"/>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G985" i="1" l="1"/>
  <c r="H985" i="1"/>
  <c r="C1524" i="1"/>
  <c r="D43" i="8"/>
  <c r="G313" i="9" s="1"/>
  <c r="E313" i="9" s="1"/>
  <c r="B313" i="9" s="1"/>
  <c r="C414" i="1"/>
  <c r="F625" i="4"/>
  <c r="C619" i="1"/>
  <c r="D528" i="4"/>
  <c r="H310" i="9"/>
  <c r="E310" i="9" s="1"/>
  <c r="B310" i="9" s="1"/>
  <c r="D1183" i="1"/>
  <c r="E166" i="9"/>
  <c r="B166" i="9" s="1"/>
  <c r="F12" i="5"/>
  <c r="F644" i="4"/>
  <c r="C638" i="1"/>
  <c r="G638" i="1" s="1"/>
  <c r="F35" i="6"/>
  <c r="H25" i="3"/>
  <c r="C1329" i="1"/>
  <c r="F114" i="6"/>
  <c r="H27" i="3"/>
  <c r="C1408" i="1"/>
  <c r="E289" i="4"/>
  <c r="I17" i="3"/>
  <c r="D147" i="1"/>
  <c r="F196" i="4"/>
  <c r="C192" i="1"/>
  <c r="F215" i="4"/>
  <c r="C211" i="1"/>
  <c r="H20" i="3"/>
  <c r="G309" i="9"/>
  <c r="E309" i="9" s="1"/>
  <c r="B309" i="9" s="1"/>
  <c r="C1167" i="1"/>
  <c r="D176" i="5"/>
  <c r="F106" i="4"/>
  <c r="C102" i="1"/>
  <c r="F82" i="4"/>
  <c r="C78" i="1"/>
  <c r="H19" i="9"/>
  <c r="E19" i="9" s="1"/>
  <c r="B19" i="9" s="1"/>
  <c r="G1127" i="1"/>
  <c r="H990" i="1"/>
  <c r="F134" i="5"/>
  <c r="C1112" i="1"/>
  <c r="F163" i="4"/>
  <c r="C159" i="1"/>
  <c r="I21" i="3"/>
  <c r="D1046" i="1"/>
  <c r="F89" i="6"/>
  <c r="C1383" i="1"/>
  <c r="F69" i="5"/>
  <c r="D68" i="5"/>
  <c r="C1047" i="1"/>
  <c r="E298" i="4"/>
  <c r="D294" i="1"/>
  <c r="F580" i="4"/>
  <c r="C574" i="1"/>
  <c r="E408" i="4"/>
  <c r="D403" i="1" s="1"/>
  <c r="D345" i="1"/>
  <c r="F50" i="4"/>
  <c r="C46" i="1"/>
  <c r="F7" i="4"/>
  <c r="D6" i="4"/>
  <c r="C3" i="1"/>
  <c r="F459" i="4"/>
  <c r="C453" i="1"/>
  <c r="F363" i="4"/>
  <c r="D350" i="4"/>
  <c r="C358" i="1"/>
  <c r="I22" i="3"/>
  <c r="D1153" i="1"/>
  <c r="F78" i="5"/>
  <c r="C1056" i="1"/>
  <c r="G315" i="9"/>
  <c r="E315" i="9" s="1"/>
  <c r="H29" i="3"/>
  <c r="C1436" i="1"/>
  <c r="G1227" i="1"/>
  <c r="E165" i="9"/>
  <c r="B165" i="9" s="1"/>
  <c r="F420" i="4"/>
  <c r="F7" i="5"/>
  <c r="E6" i="5"/>
  <c r="D984" i="1" s="1"/>
  <c r="H24" i="3"/>
  <c r="C1299" i="1"/>
  <c r="F396" i="4"/>
  <c r="C391" i="1"/>
  <c r="F515" i="4"/>
  <c r="C509" i="1"/>
  <c r="I28" i="3"/>
  <c r="D1435" i="1"/>
  <c r="F224" i="4"/>
  <c r="C220" i="1"/>
  <c r="E6" i="4"/>
  <c r="D3" i="1"/>
  <c r="F299" i="4"/>
  <c r="D298" i="4"/>
  <c r="C294" i="1"/>
  <c r="F252" i="4"/>
  <c r="C248" i="1"/>
  <c r="D151" i="4"/>
  <c r="G997" i="1"/>
  <c r="D237" i="5"/>
  <c r="C1222" i="1"/>
  <c r="H1222" i="1" s="1"/>
  <c r="F245" i="5"/>
  <c r="G1222" i="1"/>
  <c r="D1214" i="1"/>
  <c r="E175" i="5"/>
  <c r="H278" i="9" s="1"/>
  <c r="I23" i="3"/>
  <c r="G990" i="1"/>
  <c r="B192" i="9"/>
  <c r="F213" i="9"/>
  <c r="B213" i="9" s="1"/>
  <c r="E21" i="9"/>
  <c r="B21" i="9" s="1"/>
  <c r="I34" i="3"/>
  <c r="C1517" i="1"/>
  <c r="F141" i="6"/>
  <c r="H28" i="3"/>
  <c r="C1435" i="1"/>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314" i="9" l="1"/>
  <c r="I10" i="3" s="1"/>
  <c r="B315" i="9"/>
  <c r="H453" i="1"/>
  <c r="G453" i="1"/>
  <c r="H1167" i="1"/>
  <c r="G1167" i="1"/>
  <c r="H619" i="1"/>
  <c r="G619" i="1"/>
  <c r="H294" i="1"/>
  <c r="G294" i="1"/>
  <c r="H358" i="1"/>
  <c r="G358" i="1"/>
  <c r="H46" i="1"/>
  <c r="G46" i="1"/>
  <c r="G1183" i="1"/>
  <c r="H1183" i="1"/>
  <c r="D289" i="4"/>
  <c r="H17" i="3"/>
  <c r="C147" i="1"/>
  <c r="F151" i="4"/>
  <c r="D407" i="4"/>
  <c r="C293" i="1"/>
  <c r="F298" i="4"/>
  <c r="H220" i="1"/>
  <c r="G220" i="1"/>
  <c r="H509" i="1"/>
  <c r="G509" i="1"/>
  <c r="G1299" i="1"/>
  <c r="H1299" i="1"/>
  <c r="H638" i="1"/>
  <c r="H1436" i="1"/>
  <c r="G1436" i="1"/>
  <c r="D408" i="4"/>
  <c r="C345" i="1"/>
  <c r="F350" i="4"/>
  <c r="H3" i="1"/>
  <c r="G3" i="1"/>
  <c r="F68" i="5"/>
  <c r="C1046" i="1"/>
  <c r="H21" i="3"/>
  <c r="H1112" i="1"/>
  <c r="G1112" i="1"/>
  <c r="H192" i="1"/>
  <c r="G192" i="1"/>
  <c r="D285" i="1"/>
  <c r="E413" i="4"/>
  <c r="E291" i="4"/>
  <c r="D287" i="1" s="1"/>
  <c r="H1329" i="1"/>
  <c r="G1329" i="1"/>
  <c r="H414" i="1"/>
  <c r="G414" i="1"/>
  <c r="H391" i="1"/>
  <c r="G391" i="1"/>
  <c r="E407" i="4"/>
  <c r="D402" i="1" s="1"/>
  <c r="D293" i="1"/>
  <c r="H1383" i="1"/>
  <c r="G1383" i="1"/>
  <c r="H159" i="1"/>
  <c r="G159" i="1"/>
  <c r="H211" i="1"/>
  <c r="G211" i="1"/>
  <c r="C1518" i="1"/>
  <c r="I35" i="3"/>
  <c r="I16" i="3"/>
  <c r="D2" i="1"/>
  <c r="E412" i="4"/>
  <c r="E290" i="4"/>
  <c r="D286" i="1" s="1"/>
  <c r="H1056" i="1"/>
  <c r="G1056" i="1"/>
  <c r="H574" i="1"/>
  <c r="G574" i="1"/>
  <c r="H1047" i="1"/>
  <c r="G1047" i="1"/>
  <c r="H102" i="1"/>
  <c r="G102" i="1"/>
  <c r="H1524" i="1"/>
  <c r="G1524" i="1"/>
  <c r="G312" i="9"/>
  <c r="E312" i="9" s="1"/>
  <c r="K1450" i="9"/>
  <c r="H248" i="1"/>
  <c r="G248" i="1"/>
  <c r="H16" i="3"/>
  <c r="C2" i="1"/>
  <c r="D412" i="4"/>
  <c r="F6" i="4"/>
  <c r="D290" i="4"/>
  <c r="H78" i="1"/>
  <c r="G78" i="1"/>
  <c r="F176" i="5"/>
  <c r="C1153" i="1"/>
  <c r="H22" i="3"/>
  <c r="D6" i="5"/>
  <c r="H1408" i="1"/>
  <c r="G1408" i="1"/>
  <c r="D636" i="4"/>
  <c r="C522" i="1"/>
  <c r="F528" i="4"/>
  <c r="D635" i="4"/>
  <c r="H23" i="3"/>
  <c r="C1214" i="1"/>
  <c r="G1214" i="1" s="1"/>
  <c r="D175" i="5"/>
  <c r="F237" i="5"/>
  <c r="D1152" i="1"/>
  <c r="H1214" i="1"/>
  <c r="B317" i="9"/>
  <c r="E316" i="9"/>
  <c r="H1435" i="1"/>
  <c r="G1435" i="1"/>
  <c r="H9" i="3"/>
  <c r="B312" i="9"/>
  <c r="E311" i="9"/>
  <c r="H1517" i="1"/>
  <c r="G1517" i="1"/>
  <c r="H11" i="3"/>
  <c r="C984" i="1" l="1"/>
  <c r="F6" i="5"/>
  <c r="D639" i="4"/>
  <c r="F412" i="4"/>
  <c r="C407" i="1"/>
  <c r="F636" i="4"/>
  <c r="C630" i="1"/>
  <c r="H522" i="1"/>
  <c r="G522" i="1"/>
  <c r="G2" i="1"/>
  <c r="H2" i="1"/>
  <c r="H1046" i="1"/>
  <c r="G1046" i="1"/>
  <c r="H147" i="1"/>
  <c r="G147" i="1"/>
  <c r="F635" i="4"/>
  <c r="C629" i="1"/>
  <c r="H1153" i="1"/>
  <c r="G1153" i="1"/>
  <c r="C286" i="1"/>
  <c r="F290" i="4"/>
  <c r="E414" i="4"/>
  <c r="D409" i="1" s="1"/>
  <c r="E639" i="4"/>
  <c r="D407" i="1"/>
  <c r="H1518" i="1"/>
  <c r="G1518" i="1"/>
  <c r="D408" i="1"/>
  <c r="E415" i="4"/>
  <c r="D410" i="1" s="1"/>
  <c r="E640" i="4"/>
  <c r="H345" i="1"/>
  <c r="G345" i="1"/>
  <c r="H293" i="1"/>
  <c r="G293" i="1"/>
  <c r="G284" i="9"/>
  <c r="E284" i="9" s="1"/>
  <c r="B284" i="9" s="1"/>
  <c r="F408" i="4"/>
  <c r="C403" i="1"/>
  <c r="F407" i="4"/>
  <c r="C402" i="1"/>
  <c r="C285" i="1"/>
  <c r="D291" i="4"/>
  <c r="D413" i="4"/>
  <c r="D414" i="4" s="1"/>
  <c r="F289" i="4"/>
  <c r="C1152" i="1"/>
  <c r="H8" i="3" s="1"/>
  <c r="M3" i="9" s="1"/>
  <c r="G278" i="9"/>
  <c r="E278" i="9" s="1"/>
  <c r="B278" i="9" s="1"/>
  <c r="F175" i="5"/>
  <c r="N3" i="9"/>
  <c r="I11" i="3"/>
  <c r="K3" i="9"/>
  <c r="I9" i="3"/>
  <c r="C633" i="1" l="1"/>
  <c r="F639" i="4"/>
  <c r="H1152" i="1"/>
  <c r="D415" i="4"/>
  <c r="C408" i="1"/>
  <c r="F413" i="4"/>
  <c r="D640" i="4"/>
  <c r="E642" i="4"/>
  <c r="D634" i="1"/>
  <c r="H629" i="1"/>
  <c r="G629" i="1"/>
  <c r="H407" i="1"/>
  <c r="G407" i="1"/>
  <c r="H285" i="1"/>
  <c r="G285" i="1"/>
  <c r="D633" i="1"/>
  <c r="E641" i="4"/>
  <c r="H630" i="1"/>
  <c r="G630" i="1"/>
  <c r="F414" i="4"/>
  <c r="C409" i="1"/>
  <c r="E277" i="9"/>
  <c r="H402" i="1"/>
  <c r="G402" i="1"/>
  <c r="G1152" i="1"/>
  <c r="F291" i="4"/>
  <c r="C287" i="1"/>
  <c r="H403" i="1"/>
  <c r="G403" i="1"/>
  <c r="H286" i="1"/>
  <c r="G286" i="1"/>
  <c r="G984" i="1"/>
  <c r="H984" i="1"/>
  <c r="I8" i="3"/>
  <c r="H287" i="1" l="1"/>
  <c r="G287" i="1"/>
  <c r="D642" i="4"/>
  <c r="F640" i="4"/>
  <c r="C634" i="1"/>
  <c r="H409" i="1"/>
  <c r="G409" i="1"/>
  <c r="E645" i="4"/>
  <c r="D635" i="1"/>
  <c r="H408" i="1"/>
  <c r="G408" i="1"/>
  <c r="D641" i="4"/>
  <c r="D636" i="1"/>
  <c r="E646" i="4"/>
  <c r="C410" i="1"/>
  <c r="F415" i="4"/>
  <c r="H633" i="1"/>
  <c r="G633" i="1"/>
  <c r="C635" i="1" l="1"/>
  <c r="D645" i="4"/>
  <c r="F641" i="4"/>
  <c r="I18" i="3"/>
  <c r="D639" i="1"/>
  <c r="H410" i="1"/>
  <c r="G410" i="1"/>
  <c r="F642" i="4"/>
  <c r="D646" i="4"/>
  <c r="C636" i="1"/>
  <c r="D640" i="1"/>
  <c r="I19" i="3"/>
  <c r="G634" i="1"/>
  <c r="H634" i="1"/>
  <c r="H7" i="3" l="1"/>
  <c r="J3" i="9" s="1"/>
  <c r="H636" i="1"/>
  <c r="G636" i="1"/>
  <c r="F645" i="4"/>
  <c r="H18" i="3"/>
  <c r="C639" i="1"/>
  <c r="G276" i="9"/>
  <c r="E276" i="9" s="1"/>
  <c r="B276" i="9" s="1"/>
  <c r="F646" i="4"/>
  <c r="H19" i="3"/>
  <c r="C640" i="1"/>
  <c r="G635" i="1"/>
  <c r="H635" i="1"/>
  <c r="G640" i="1" l="1"/>
  <c r="H640" i="1"/>
  <c r="H639" i="1"/>
  <c r="G639" i="1"/>
  <c r="M272" i="9"/>
  <c r="J17" i="9"/>
  <c r="M16" i="9"/>
  <c r="I5" i="9"/>
  <c r="J6" i="9"/>
  <c r="K7" i="9"/>
  <c r="I9" i="9"/>
  <c r="K10" i="9"/>
  <c r="I12" i="9"/>
  <c r="J13" i="9"/>
  <c r="L15" i="9"/>
  <c r="J12" i="9"/>
  <c r="H274" i="9"/>
  <c r="H18" i="9"/>
  <c r="H17" i="9"/>
  <c r="H16" i="9"/>
  <c r="K5" i="9"/>
  <c r="I7" i="9"/>
  <c r="J8" i="9"/>
  <c r="K9" i="9"/>
  <c r="J11" i="9"/>
  <c r="K12" i="9"/>
  <c r="G15" i="9"/>
  <c r="G274" i="9"/>
  <c r="G18" i="9"/>
  <c r="E18" i="9" s="1"/>
  <c r="B18" i="9" s="1"/>
  <c r="G17" i="9"/>
  <c r="G16" i="9"/>
  <c r="I6" i="9"/>
  <c r="E6" i="9" s="1"/>
  <c r="B6" i="9" s="1"/>
  <c r="J7" i="9"/>
  <c r="K8" i="9"/>
  <c r="J10" i="9"/>
  <c r="K11" i="9"/>
  <c r="I13" i="9"/>
  <c r="H15" i="9"/>
  <c r="L272" i="9"/>
  <c r="I17" i="9"/>
  <c r="L16" i="9"/>
  <c r="J5" i="9"/>
  <c r="K6" i="9"/>
  <c r="I8" i="9"/>
  <c r="J9" i="9"/>
  <c r="I11" i="9"/>
  <c r="K13" i="9"/>
  <c r="M15" i="9"/>
  <c r="E274" i="9" l="1"/>
  <c r="F272" i="9"/>
  <c r="B272" i="9" s="1"/>
  <c r="F16" i="9"/>
  <c r="E8" i="9"/>
  <c r="B8" i="9" s="1"/>
  <c r="E5" i="9"/>
  <c r="B5" i="9" s="1"/>
  <c r="E15" i="9"/>
  <c r="B274" i="9"/>
  <c r="E20" i="9"/>
  <c r="I7" i="3" s="1"/>
  <c r="E10" i="9"/>
  <c r="B10" i="9" s="1"/>
  <c r="E16" i="9"/>
  <c r="F15" i="9"/>
  <c r="F14" i="9" s="1"/>
  <c r="E9" i="9"/>
  <c r="B9" i="9" s="1"/>
  <c r="E11" i="9"/>
  <c r="B11" i="9" s="1"/>
  <c r="E17" i="9"/>
  <c r="B17" i="9" s="1"/>
  <c r="E7" i="9"/>
  <c r="B7" i="9" s="1"/>
  <c r="F20" i="9"/>
  <c r="F3" i="9" s="1"/>
  <c r="E13" i="9"/>
  <c r="B13" i="9" s="1"/>
  <c r="E12" i="9"/>
  <c r="B12" i="9" s="1"/>
  <c r="E14" i="9" l="1"/>
  <c r="B16" i="9"/>
  <c r="B15"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<sst xmlns="http://schemas.openxmlformats.org/spreadsheetml/2006/main" count="4369" uniqueCount="3421">
  <si>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</si>
  <si>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</si>
  <si>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</si>
  <si>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</si>
  <si>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</si>
  <si>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</si>
  <si>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</si>
  <si>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</si>
  <si>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</si>
  <si>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</si>
  <si>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</si>
  <si>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</si>
  <si>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</si>
  <si>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</si>
  <si>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</si>
  <si>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</si>
  <si>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</si>
  <si>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</si>
  <si>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</si>
  <si>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</si>
  <si>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</si>
  <si>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</si>
  <si>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</si>
  <si>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</si>
  <si>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</si>
  <si>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</si>
  <si>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</si>
  <si>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</si>
  <si>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</si>
  <si>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</si>
  <si>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</si>
  <si>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</si>
  <si>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</si>
  <si>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</si>
  <si>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</si>
  <si>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</si>
  <si>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</si>
  <si>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</si>
  <si>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</si>
  <si>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</si>
  <si>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</si>
  <si>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</si>
  <si>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</si>
  <si>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</si>
  <si>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</si>
  <si>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</si>
  <si>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</si>
  <si>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</si>
  <si>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13789 - UMJETNIČKA ŠKOLA MIROSLAV MAGDALENIĆ,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</si>
  <si>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</si>
  <si>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</si>
  <si>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</si>
  <si>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</si>
  <si>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</si>
  <si>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</si>
  <si>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</si>
  <si>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</si>
  <si>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</si>
  <si>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</si>
  <si>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</si>
  <si>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</si>
  <si>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</si>
  <si>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</si>
  <si>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</si>
  <si>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</si>
  <si>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</si>
  <si>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</si>
  <si>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</si>
  <si>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</si>
  <si>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</si>
  <si>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</si>
  <si>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</si>
  <si>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</si>
  <si>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</si>
  <si>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</si>
  <si>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</si>
  <si>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</si>
  <si>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</si>
  <si>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</si>
  <si>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</si>
  <si>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</si>
  <si>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</si>
  <si>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</si>
  <si>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</si>
  <si>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</si>
  <si>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</si>
  <si>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</si>
  <si>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</si>
  <si>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</si>
  <si>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</si>
  <si>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</si>
  <si>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</si>
  <si>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</si>
  <si>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</si>
  <si>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</si>
  <si>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</si>
  <si>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</si>
  <si>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</si>
  <si>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</si>
  <si>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</si>
  <si>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</si>
  <si>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</si>
  <si>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</si>
  <si>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</si>
  <si>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</si>
  <si>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</si>
  <si>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</si>
  <si>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</si>
  <si>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</si>
  <si>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</si>
  <si>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</si>
  <si>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</si>
  <si>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</si>
  <si>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</si>
  <si>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</si>
  <si>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</si>
  <si>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</si>
  <si>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</si>
  <si>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</si>
  <si>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</si>
  <si>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</si>
  <si>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</si>
  <si>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</si>
  <si>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</si>
  <si>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</si>
  <si>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</si>
  <si>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</si>
  <si>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</si>
  <si>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</si>
  <si>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</si>
  <si>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</si>
  <si>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</si>
  <si>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</si>
  <si>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</si>
  <si>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</si>
  <si>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</si>
  <si>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</si>
  <si>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</si>
  <si>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</si>
  <si>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</si>
  <si>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</si>
  <si>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</si>
  <si>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</si>
  <si>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</si>
  <si>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</si>
  <si>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</si>
  <si>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</si>
  <si>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</si>
  <si>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</si>
  <si>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</si>
  <si>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</si>
  <si>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</si>
  <si>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</si>
  <si>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</si>
  <si>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</si>
  <si>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</si>
  <si>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</si>
  <si>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</si>
  <si>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</si>
  <si>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</si>
  <si>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</si>
  <si>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</si>
  <si>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</si>
  <si>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</si>
  <si>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</si>
  <si>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</si>
  <si>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</si>
  <si>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</si>
  <si>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</si>
  <si>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</si>
  <si>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</si>
  <si>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</si>
  <si>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</si>
  <si>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</si>
  <si>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</si>
  <si>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</si>
  <si>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</si>
  <si>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</si>
  <si>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</si>
  <si>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</si>
  <si>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</si>
  <si>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</si>
  <si>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</si>
  <si>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</si>
  <si>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</si>
  <si>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</si>
  <si>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</si>
  <si>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</si>
  <si>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</si>
  <si>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</si>
  <si>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</si>
  <si>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</si>
  <si>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</si>
  <si>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</si>
  <si>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</si>
  <si>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</si>
  <si>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</si>
  <si>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</si>
  <si>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</si>
  <si>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</si>
  <si>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</si>
  <si>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</si>
  <si>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</si>
  <si>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</si>
  <si>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</si>
  <si>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</si>
  <si>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</si>
  <si>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</si>
  <si>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</si>
  <si>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</si>
  <si>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</si>
  <si>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</si>
  <si>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</si>
  <si>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</si>
  <si>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</si>
  <si>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</si>
  <si>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</si>
  <si>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</si>
  <si>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</si>
  <si>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</si>
  <si>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</si>
  <si>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</si>
  <si>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</si>
  <si>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</si>
  <si>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</si>
  <si>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</si>
  <si>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</si>
  <si>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</si>
  <si>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</si>
  <si>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</si>
  <si>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</si>
  <si>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</si>
  <si>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</si>
  <si>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</si>
  <si>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</si>
  <si>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</si>
  <si>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</si>
  <si>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</si>
  <si>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</si>
  <si>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</si>
  <si>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</si>
  <si>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</si>
  <si>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</si>
  <si>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</si>
  <si>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</si>
  <si>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</si>
  <si>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</si>
  <si>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</si>
  <si>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</si>
  <si>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</si>
  <si>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</si>
  <si>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</si>
  <si>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</si>
  <si>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</si>
  <si>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</si>
  <si>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</si>
  <si>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</si>
  <si>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</si>
  <si>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</si>
  <si>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</si>
  <si>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</si>
  <si>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</si>
  <si>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</si>
  <si>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</si>
  <si>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</si>
  <si>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</si>
  <si>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</si>
  <si>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</si>
  <si>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</si>
  <si>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</si>
  <si>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</si>
  <si>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</si>
  <si>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</si>
  <si>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</si>
  <si>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</si>
  <si>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</si>
  <si>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</si>
  <si>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</si>
  <si>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</si>
  <si>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</si>
  <si>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</si>
  <si>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</si>
  <si>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</si>
  <si>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</si>
  <si>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</si>
  <si>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</si>
  <si>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</si>
  <si>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</si>
  <si>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</si>
  <si>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</si>
  <si>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</si>
  <si>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</si>
  <si>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</si>
  <si>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</si>
  <si>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</si>
  <si>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</si>
  <si>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</si>
  <si>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</si>
  <si>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</si>
  <si>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</si>
  <si>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</si>
  <si>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</si>
  <si>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</si>
  <si>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</si>
  <si>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</si>
  <si>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</si>
  <si>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</si>
  <si>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</si>
  <si>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</si>
  <si>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</si>
  <si>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</si>
  <si>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</si>
  <si>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</si>
  <si>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</si>
  <si>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</si>
  <si>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</si>
  <si>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</si>
  <si>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</si>
  <si>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</si>
  <si>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</si>
  <si>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</si>
  <si>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</si>
  <si>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</si>
  <si>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</si>
  <si>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</si>
  <si>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</si>
  <si>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</si>
  <si>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</si>
  <si>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</si>
  <si>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</si>
  <si>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</si>
  <si>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</si>
  <si>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</si>
  <si>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</si>
  <si>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</si>
  <si>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</si>
  <si>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</si>
  <si>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</si>
  <si>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</si>
  <si>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</si>
  <si>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</si>
  <si>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</si>
  <si>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</si>
  <si>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</si>
  <si>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</si>
  <si>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</si>
  <si>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</si>
  <si>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</si>
  <si>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</si>
  <si>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</si>
  <si>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</si>
  <si>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</si>
  <si>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</si>
  <si>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</si>
  <si>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</si>
  <si>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</si>
  <si>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</si>
  <si>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</si>
  <si>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</si>
  <si>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</si>
  <si>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</si>
  <si>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</si>
  <si>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</si>
  <si>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</si>
  <si>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</si>
  <si>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</si>
  <si>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</si>
  <si>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</si>
  <si>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</si>
  <si>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</si>
  <si>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</si>
  <si>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</si>
  <si>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</si>
  <si>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</si>
  <si>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</si>
  <si>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</si>
  <si>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</si>
  <si>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</si>
  <si>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</si>
  <si>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</si>
  <si>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</si>
  <si>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</si>
  <si>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</si>
  <si>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</si>
  <si>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</si>
  <si>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</si>
  <si>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</si>
  <si>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</si>
  <si>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</si>
  <si>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</si>
  <si>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</si>
  <si>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</si>
  <si>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</si>
  <si>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</si>
  <si>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</si>
  <si>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</si>
  <si>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</si>
  <si>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</si>
  <si>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</si>
  <si>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</si>
  <si>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</si>
  <si>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</si>
  <si>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</si>
  <si>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</si>
  <si>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</si>
  <si>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</si>
  <si>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</si>
  <si>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</si>
  <si>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</si>
  <si>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</si>
  <si>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</si>
  <si>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</si>
  <si>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</si>
  <si>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</si>
  <si>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</si>
  <si>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</si>
  <si>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</si>
  <si>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</si>
  <si>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</si>
  <si>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</si>
  <si>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</si>
  <si>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</si>
  <si>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</si>
  <si>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</si>
  <si>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</si>
  <si>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</si>
  <si>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</si>
  <si>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</si>
  <si>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</si>
  <si>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</si>
  <si>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</si>
  <si>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</si>
  <si>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</si>
  <si>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</si>
  <si>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</si>
  <si>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</si>
  <si>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</si>
  <si>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</si>
  <si>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</si>
  <si>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</si>
  <si>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</si>
  <si>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</si>
  <si>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</si>
  <si>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</si>
  <si>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</si>
  <si>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</si>
  <si>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</si>
  <si>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</si>
  <si>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</si>
  <si>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</si>
  <si>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</si>
  <si>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</si>
  <si>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</si>
  <si>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</si>
  <si>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</si>
  <si>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</si>
  <si>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</si>
  <si>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</si>
  <si>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</si>
  <si>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</si>
  <si>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</si>
  <si>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</si>
  <si>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</si>
  <si>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</si>
  <si>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</si>
  <si>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</si>
  <si>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</si>
  <si>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</si>
  <si>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</si>
  <si>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</si>
  <si>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</si>
  <si>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</si>
  <si>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</si>
  <si>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</si>
  <si>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</si>
  <si>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</si>
  <si>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</si>
  <si>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</si>
  <si>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</si>
  <si>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</si>
  <si>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</si>
  <si>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</si>
  <si>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</si>
  <si>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</si>
  <si>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</si>
  <si>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</si>
  <si>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</si>
  <si>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</si>
  <si>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</si>
  <si>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</si>
  <si>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</si>
  <si>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</si>
  <si>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</si>
  <si>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</si>
  <si>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</si>
  <si>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</si>
  <si>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</si>
  <si>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</si>
  <si>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</si>
  <si>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</si>
  <si>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</si>
  <si>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</si>
  <si>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</si>
  <si>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</si>
  <si>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</si>
  <si>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</si>
  <si>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</si>
  <si>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</si>
  <si>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</si>
  <si>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</si>
  <si>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</si>
  <si>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</si>
  <si>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</si>
  <si>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</si>
  <si>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</si>
  <si>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</si>
  <si>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</si>
  <si>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</si>
  <si>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</si>
  <si>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</si>
  <si>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</si>
  <si>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</si>
  <si>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</si>
  <si>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</si>
  <si>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</si>
  <si>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</si>
  <si>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</si>
  <si>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</si>
  <si>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</si>
  <si>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</si>
  <si>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</si>
  <si>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</si>
  <si>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</si>
  <si>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</si>
  <si>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</si>
  <si>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</si>
  <si>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</si>
  <si>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</si>
  <si>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</si>
  <si>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</si>
  <si>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</si>
  <si>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</si>
  <si>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</si>
  <si>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</si>
  <si>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</si>
  <si>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</si>
  <si>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</si>
  <si>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</si>
  <si>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</si>
  <si>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</si>
  <si>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</si>
  <si>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</si>
  <si>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</si>
  <si>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</si>
  <si>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</si>
  <si>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</si>
  <si>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</si>
  <si>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</si>
  <si>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</si>
  <si>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</si>
  <si>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</si>
  <si>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</si>
  <si>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</si>
  <si>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</si>
  <si>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</si>
  <si>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</si>
  <si>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</si>
  <si>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</si>
  <si>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</si>
  <si>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</si>
  <si>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</si>
  <si>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</si>
  <si>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</si>
  <si>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</si>
  <si>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</si>
  <si>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</si>
  <si>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</si>
  <si>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</si>
  <si>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</si>
  <si>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</si>
  <si>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</si>
  <si>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</si>
  <si>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</si>
  <si>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</si>
  <si>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</si>
  <si>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</si>
  <si>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</si>
  <si>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</si>
  <si>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</si>
  <si>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</si>
  <si>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</si>
  <si>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</si>
  <si>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</si>
  <si>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</si>
  <si>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</si>
  <si>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</si>
  <si>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</si>
  <si>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</si>
  <si>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</si>
  <si>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</si>
  <si>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</si>
  <si>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</si>
  <si>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</si>
  <si>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</si>
  <si>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</si>
  <si>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</si>
  <si>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</si>
  <si>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</si>
  <si>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</si>
  <si>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</si>
  <si>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</si>
  <si>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</si>
  <si>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</si>
  <si>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</si>
  <si>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</si>
  <si>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</si>
  <si>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</si>
  <si>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</si>
  <si>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</si>
  <si>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</si>
  <si>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</si>
  <si>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</si>
  <si>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</si>
  <si>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</si>
  <si>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</si>
  <si>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</si>
  <si>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</si>
  <si>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</si>
  <si>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</si>
  <si>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</si>
  <si>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</si>
  <si>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</si>
  <si>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</si>
  <si>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</si>
  <si>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</si>
  <si>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</si>
  <si>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</si>
  <si>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</si>
  <si>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</si>
  <si>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</si>
  <si>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</si>
  <si>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</si>
  <si>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</si>
  <si>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</si>
  <si>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</si>
  <si>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</si>
  <si>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</si>
  <si>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</si>
  <si>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</si>
  <si>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</si>
  <si>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</si>
  <si>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</si>
  <si>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</si>
  <si>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</si>
  <si>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</si>
  <si>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</si>
  <si>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</si>
  <si>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</si>
  <si>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</si>
  <si>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</si>
  <si>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</si>
  <si>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</si>
  <si>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</si>
  <si>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</si>
  <si>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</si>
  <si>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</si>
  <si>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</si>
  <si>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</si>
  <si>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</si>
  <si>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</si>
  <si>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</si>
  <si>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</si>
  <si>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</si>
  <si>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</si>
  <si>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</si>
  <si>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</si>
  <si>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</si>
  <si>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</si>
  <si>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</si>
  <si>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</si>
  <si>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</si>
  <si>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</si>
  <si>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</si>
  <si>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</si>
  <si>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</si>
  <si>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</si>
  <si>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</si>
  <si>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</si>
  <si>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</si>
  <si>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</si>
  <si>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</si>
  <si>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</si>
  <si>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</si>
  <si>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</si>
  <si>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</si>
  <si>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</si>
  <si>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</si>
  <si>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</si>
  <si>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</si>
  <si>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</si>
  <si>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</si>
  <si>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</si>
  <si>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</si>
  <si>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</si>
  <si>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</si>
  <si>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</si>
  <si>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</si>
  <si>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</si>
  <si>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</si>
  <si>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</si>
  <si>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</si>
  <si>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</si>
  <si>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</si>
  <si>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</si>
  <si>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</si>
  <si>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</si>
  <si>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</si>
  <si>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</si>
  <si>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</si>
  <si>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</si>
  <si>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</si>
  <si>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</si>
  <si>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</si>
  <si>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</si>
  <si>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</si>
  <si>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</si>
  <si>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</si>
  <si>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</si>
  <si>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</si>
  <si>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</si>
  <si>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</si>
  <si>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</si>
  <si>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</si>
  <si>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</si>
  <si>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</si>
  <si>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</si>
  <si>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</si>
  <si>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</si>
  <si>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</si>
  <si>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</si>
  <si>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</si>
  <si>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</si>
  <si>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</si>
  <si>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</si>
  <si>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</si>
  <si>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</si>
  <si>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</si>
  <si>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</si>
  <si>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</si>
  <si>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</si>
  <si>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</si>
  <si>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</si>
  <si>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</si>
  <si>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</si>
  <si>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</si>
  <si>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</si>
  <si>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</si>
  <si>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</si>
  <si>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</si>
  <si>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</si>
  <si>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</si>
  <si>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</si>
  <si>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</si>
  <si>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</si>
  <si>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</si>
  <si>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</si>
  <si>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</si>
  <si>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</si>
  <si>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</si>
  <si>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</si>
  <si>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</si>
  <si>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</si>
  <si>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</si>
  <si>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</si>
  <si>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</si>
  <si>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</si>
  <si>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</si>
  <si>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</si>
  <si>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</si>
  <si>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</si>
  <si>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</si>
  <si>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</si>
  <si>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</si>
  <si>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</si>
  <si>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</si>
  <si>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</si>
  <si>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</si>
  <si>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</si>
  <si>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</si>
  <si>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</si>
  <si>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</si>
  <si>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</si>
  <si>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</si>
  <si>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</si>
  <si>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</si>
  <si>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</si>
  <si>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</si>
  <si>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</si>
  <si>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</si>
  <si>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</si>
  <si>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</si>
  <si>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</si>
  <si>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</si>
  <si>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</si>
  <si>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</si>
  <si>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</si>
  <si>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</si>
  <si>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</si>
  <si>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</si>
  <si>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</si>
  <si>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</si>
  <si>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</si>
  <si>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</si>
  <si>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</si>
  <si>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</si>
  <si>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</si>
  <si>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</si>
  <si>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</si>
  <si>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</si>
  <si>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</si>
  <si>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</si>
  <si>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</si>
  <si>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</si>
  <si>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</si>
  <si>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</si>
  <si>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</si>
  <si>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</si>
  <si>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</si>
  <si>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</si>
  <si>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</si>
  <si>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</si>
  <si>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</si>
  <si>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</si>
  <si>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</si>
  <si>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</si>
  <si>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</si>
  <si>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</si>
  <si>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</si>
  <si>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</si>
  <si>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</si>
  <si>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</si>
  <si>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</si>
  <si>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</si>
  <si>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</si>
  <si>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</si>
  <si>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</si>
  <si>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</si>
  <si>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</si>
  <si>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</si>
  <si>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</si>
  <si>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</si>
  <si>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</si>
  <si>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</si>
  <si>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</si>
  <si>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</si>
  <si>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</si>
  <si>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</si>
  <si>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</si>
  <si>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</si>
  <si>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</si>
  <si>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</si>
  <si>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</si>
  <si>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</si>
  <si>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</si>
  <si>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</si>
  <si>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</si>
  <si>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</si>
  <si>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</si>
  <si>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</si>
  <si>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</si>
  <si>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</si>
  <si>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</si>
  <si>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</si>
  <si>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</si>
  <si>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</si>
  <si>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</si>
  <si>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</si>
  <si>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</si>
  <si>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</si>
  <si>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</si>
  <si>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</si>
  <si>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</si>
  <si>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</si>
  <si>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</si>
  <si>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</si>
  <si>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</si>
  <si>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</si>
  <si>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</si>
  <si>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</si>
  <si>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</si>
  <si>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</si>
  <si>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</si>
  <si>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</si>
  <si>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</si>
  <si>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</si>
  <si>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</si>
  <si>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</si>
  <si>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</si>
  <si>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</si>
  <si>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</si>
  <si>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</si>
  <si>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</si>
  <si>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</si>
  <si>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</si>
  <si>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</si>
  <si>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</si>
  <si>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</si>
  <si>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</si>
  <si>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</si>
  <si>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</si>
  <si>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</si>
  <si>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</si>
  <si>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</si>
  <si>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</si>
  <si>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</si>
  <si>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</si>
  <si>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</si>
  <si>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</si>
  <si>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</si>
  <si>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</si>
  <si>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</si>
  <si>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</si>
  <si>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</si>
  <si>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</si>
  <si>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</si>
  <si>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</si>
  <si>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</si>
  <si>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</si>
  <si>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</si>
  <si>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</si>
  <si>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</si>
  <si>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</si>
  <si>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</si>
  <si>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</si>
  <si>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</si>
  <si>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</si>
  <si>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</si>
  <si>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</si>
  <si>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</si>
  <si>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</si>
  <si>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</si>
  <si>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</si>
  <si>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</si>
  <si>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</si>
  <si>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</si>
  <si>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</si>
  <si>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</si>
  <si>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</si>
  <si>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</si>
  <si>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</si>
  <si>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</si>
  <si>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</si>
  <si>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</si>
  <si>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</si>
  <si>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</si>
  <si>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</si>
  <si>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</si>
  <si>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</si>
  <si>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</si>
  <si>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</si>
  <si>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</si>
  <si>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</si>
  <si>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</si>
  <si>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</si>
  <si>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</si>
  <si>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</si>
  <si>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</si>
  <si>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</si>
  <si>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</si>
  <si>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</si>
  <si>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</si>
  <si>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</si>
  <si>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</si>
  <si>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</si>
  <si>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</si>
  <si>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</si>
  <si>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</si>
  <si>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</si>
  <si>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</si>
  <si>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</si>
  <si>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</si>
  <si>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</si>
  <si>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</si>
  <si>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</si>
  <si>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</si>
  <si>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</si>
  <si>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</si>
  <si>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</si>
  <si>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</si>
  <si>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</si>
  <si>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</si>
  <si>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</si>
  <si>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</si>
  <si>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</si>
  <si>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</si>
  <si>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</si>
  <si>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</si>
  <si>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</si>
  <si>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</si>
  <si>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</si>
  <si>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</si>
  <si>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</si>
  <si>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</si>
  <si>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</si>
  <si>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</si>
  <si>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</si>
  <si>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</si>
  <si>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</si>
  <si>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</si>
  <si>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</si>
  <si>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</si>
  <si>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</si>
  <si>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</si>
  <si>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</si>
  <si>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</si>
  <si>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</si>
  <si>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</si>
  <si>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</si>
  <si>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</si>
  <si>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</si>
  <si>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</si>
  <si>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</si>
  <si>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</si>
  <si>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</si>
  <si>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</si>
  <si>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</si>
  <si>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</si>
  <si>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</si>
  <si>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</si>
  <si>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</si>
  <si>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</si>
  <si>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</si>
  <si>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</si>
  <si>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</si>
  <si>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</si>
  <si>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</si>
  <si>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</si>
  <si>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</si>
  <si>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</si>
  <si>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</si>
  <si>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</si>
  <si>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</si>
  <si>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</si>
  <si>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</si>
  <si>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</si>
  <si>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</si>
  <si>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</si>
  <si>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</si>
  <si>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</si>
  <si>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</si>
  <si>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</si>
  <si>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</si>
  <si>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</si>
  <si>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</si>
  <si>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</si>
  <si>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</si>
  <si>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</si>
  <si>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</si>
  <si>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</si>
  <si>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</si>
  <si>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</si>
  <si>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</si>
  <si>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</si>
  <si>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</si>
  <si>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</si>
  <si>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</si>
  <si>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</si>
  <si>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</si>
  <si>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</si>
  <si>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</si>
  <si>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</si>
  <si>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</si>
  <si>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</si>
  <si>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</si>
  <si>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</si>
  <si>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</si>
  <si>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</si>
  <si>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</si>
  <si>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</si>
  <si>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</si>
  <si>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</si>
  <si>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</si>
  <si>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</si>
  <si>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</si>
  <si>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</si>
  <si>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</si>
  <si>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</si>
  <si>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</si>
  <si>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</si>
  <si>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</si>
  <si>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</si>
  <si>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</si>
  <si>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</si>
  <si>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</si>
  <si>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</si>
  <si>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</si>
  <si>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</si>
  <si>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</si>
  <si>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</si>
  <si>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</si>
  <si>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</si>
  <si>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</si>
  <si>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</si>
  <si>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</si>
  <si>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</si>
  <si>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</si>
  <si>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</si>
  <si>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</si>
  <si>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</si>
  <si>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</si>
  <si>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</si>
  <si>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</si>
  <si>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</si>
  <si>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</si>
  <si>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</si>
  <si>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</si>
  <si>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</si>
  <si>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</si>
  <si>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</si>
  <si>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</si>
  <si>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</si>
  <si>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</si>
  <si>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</si>
  <si>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</si>
  <si>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</si>
  <si>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</si>
  <si>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</si>
  <si>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</si>
  <si>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</si>
  <si>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</si>
  <si>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</si>
  <si>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</si>
  <si>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</si>
  <si>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</si>
  <si>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</si>
  <si>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</si>
  <si>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</si>
  <si>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</si>
  <si>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</si>
  <si>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</si>
  <si>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</si>
  <si>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</si>
  <si>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</si>
  <si>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</si>
  <si>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</si>
  <si>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</si>
  <si>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</si>
  <si>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</si>
  <si>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</si>
  <si>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</si>
  <si>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</si>
  <si>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</si>
  <si>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</si>
  <si>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</si>
  <si>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</si>
  <si>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</si>
  <si>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</si>
  <si>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</si>
  <si>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</si>
  <si>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</si>
  <si>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</si>
  <si>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</si>
  <si>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</si>
  <si>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</si>
  <si>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</si>
  <si>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</si>
  <si>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</si>
  <si>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</si>
  <si>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</si>
  <si>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</si>
  <si>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</si>
  <si>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</si>
  <si>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</si>
  <si>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</si>
  <si>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</si>
  <si>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</si>
  <si>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</si>
  <si>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</si>
  <si>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</si>
  <si>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</si>
  <si>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</si>
  <si>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</si>
  <si>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</si>
  <si>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</si>
  <si>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</si>
  <si>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</si>
  <si>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</si>
  <si>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</si>
  <si>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</si>
  <si>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</si>
  <si>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</si>
  <si>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</si>
  <si>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</si>
  <si>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</si>
  <si>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</si>
  <si>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</si>
  <si>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</si>
  <si>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</si>
  <si>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</si>
  <si>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</si>
  <si>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</si>
  <si>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</si>
  <si>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</si>
  <si>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</si>
  <si>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</si>
  <si>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</si>
  <si>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</si>
  <si>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</si>
  <si>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</si>
  <si>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</si>
  <si>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</si>
  <si>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</si>
  <si>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</si>
  <si>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</si>
  <si>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</si>
  <si>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</si>
  <si>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</si>
  <si>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</si>
  <si>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</si>
  <si>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</si>
  <si>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</si>
  <si>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</si>
  <si>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</si>
  <si>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</si>
  <si>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</si>
  <si>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</si>
  <si>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</si>
  <si>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</si>
  <si>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</si>
  <si>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</si>
  <si>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</si>
  <si>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</si>
  <si>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</si>
  <si>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</si>
  <si>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</si>
  <si>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</si>
  <si>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</si>
  <si>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</si>
  <si>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</si>
  <si>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</si>
  <si>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</si>
  <si>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</si>
  <si>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</si>
  <si>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</si>
  <si>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</si>
  <si>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</si>
  <si>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</si>
  <si>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</si>
  <si>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</si>
  <si>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</si>
  <si>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</si>
  <si>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</si>
  <si>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</si>
  <si>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</si>
  <si>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</si>
  <si>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</si>
  <si>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</si>
  <si>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</si>
  <si>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</si>
  <si>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</si>
  <si>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</si>
  <si>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</si>
  <si>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</si>
  <si>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</si>
  <si>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</si>
  <si>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</si>
  <si>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</si>
  <si>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</si>
  <si>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</si>
  <si>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</si>
  <si>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</si>
  <si>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</si>
  <si>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</si>
  <si>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</si>
  <si>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</si>
  <si>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</si>
  <si>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</si>
  <si>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</si>
  <si>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</si>
  <si>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</si>
  <si>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</si>
  <si>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</si>
  <si>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</si>
  <si>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</si>
  <si>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</si>
  <si>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</si>
  <si>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</si>
  <si>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</si>
  <si>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</si>
  <si>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</si>
  <si>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</si>
  <si>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</si>
  <si>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</si>
  <si>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</si>
  <si>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</si>
  <si>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</si>
  <si>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</si>
  <si>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</si>
  <si>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</si>
  <si>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</si>
  <si>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</si>
  <si>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</si>
  <si>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</si>
  <si>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</si>
  <si>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</si>
  <si>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</si>
  <si>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</si>
  <si>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</si>
  <si>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</si>
  <si>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</si>
  <si>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</si>
  <si>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</si>
  <si>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</si>
  <si>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</si>
  <si>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</si>
  <si>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</si>
  <si>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</si>
  <si>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</si>
  <si>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</si>
  <si>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</si>
  <si>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</si>
  <si>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</si>
  <si>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</si>
  <si>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</si>
  <si>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</si>
  <si>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</si>
  <si>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</si>
  <si>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</si>
  <si>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</si>
  <si>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</si>
  <si>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</si>
  <si>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</si>
  <si>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</si>
  <si>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</si>
  <si>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</si>
  <si>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</si>
  <si>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</si>
  <si>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</si>
  <si>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</si>
  <si>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</si>
  <si>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</si>
  <si>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</si>
  <si>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</si>
  <si>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</si>
  <si>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</si>
  <si>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</si>
  <si>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</si>
  <si>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</si>
  <si>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</si>
  <si>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</si>
  <si>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</si>
  <si>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</si>
  <si>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</si>
  <si>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</si>
  <si>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</si>
  <si>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</si>
  <si>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</si>
  <si>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</si>
  <si>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</si>
  <si>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</si>
  <si>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</si>
  <si>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</si>
  <si>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</si>
  <si>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</si>
  <si>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</si>
  <si>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</si>
  <si>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</si>
  <si>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</si>
  <si>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</si>
  <si>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</si>
  <si>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</si>
  <si>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</si>
  <si>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</si>
  <si>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</si>
  <si>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</si>
  <si>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</si>
  <si>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</si>
  <si>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</si>
  <si>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</si>
  <si>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</si>
  <si>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</si>
  <si>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</si>
  <si>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</si>
  <si>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</si>
  <si>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</si>
  <si>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</si>
  <si>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</si>
  <si>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</si>
  <si>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</si>
  <si>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</si>
  <si>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</si>
  <si>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</si>
  <si>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</si>
  <si>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</si>
  <si>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</si>
  <si>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</si>
  <si>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</si>
  <si>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</si>
  <si>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</si>
  <si>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</si>
  <si>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</si>
  <si>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</si>
  <si>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</si>
  <si>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</si>
  <si>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</si>
  <si>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</si>
  <si>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</si>
  <si>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</si>
  <si>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</si>
  <si>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</si>
  <si>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</si>
  <si>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</si>
  <si>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</si>
  <si>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</si>
  <si>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</si>
  <si>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</si>
  <si>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</si>
  <si>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</si>
  <si>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</si>
  <si>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</si>
  <si>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</si>
  <si>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</si>
  <si>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</si>
  <si>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</si>
  <si>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</si>
  <si>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</si>
  <si>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</si>
  <si>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</si>
  <si>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</si>
  <si>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</si>
  <si>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</si>
  <si>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</si>
  <si>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</si>
  <si>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</si>
  <si>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</si>
  <si>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</si>
  <si>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</si>
  <si>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</si>
  <si>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</si>
  <si>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</si>
  <si>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</si>
  <si>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</si>
  <si>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</si>
  <si>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</si>
  <si>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</si>
  <si>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</si>
  <si>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</si>
  <si>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</si>
  <si>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</si>
  <si>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</si>
  <si>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</si>
  <si>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</si>
  <si>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</si>
  <si>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</si>
  <si>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</si>
  <si>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</si>
  <si>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</si>
  <si>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</si>
  <si>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</si>
  <si>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</si>
  <si>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</si>
  <si>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</si>
  <si>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</si>
  <si>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</si>
  <si>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</si>
  <si>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</si>
  <si>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</si>
  <si>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</si>
  <si>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</si>
  <si>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</si>
  <si>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</si>
  <si>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</si>
  <si>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</si>
  <si>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</si>
  <si>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</si>
  <si>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</si>
  <si>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</si>
  <si>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</si>
  <si>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</si>
  <si>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</si>
  <si>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</si>
  <si>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</si>
  <si>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</si>
  <si>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</si>
  <si>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</si>
  <si>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</si>
  <si>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</si>
  <si>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</si>
  <si>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</si>
  <si>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</si>
  <si>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</si>
  <si>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</si>
  <si>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</si>
  <si>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</si>
  <si>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</si>
  <si>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</si>
  <si>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</si>
  <si>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</si>
  <si>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</si>
  <si>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</si>
  <si>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</si>
  <si>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</si>
  <si>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</si>
  <si>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</si>
  <si>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</si>
  <si>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</si>
  <si>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</si>
  <si>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</si>
  <si>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</si>
  <si>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</si>
  <si>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</si>
  <si>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</si>
  <si>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</si>
  <si>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</si>
  <si>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</si>
  <si>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</si>
  <si>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</si>
  <si>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</si>
  <si>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</si>
  <si>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</si>
  <si>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</si>
  <si>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</si>
  <si>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</si>
  <si>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</si>
  <si>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</si>
  <si>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</si>
  <si>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</si>
  <si>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</si>
  <si>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</si>
  <si>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</si>
  <si>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</si>
  <si>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</si>
  <si>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</si>
  <si>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</si>
  <si>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</si>
  <si>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</si>
  <si>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</si>
  <si>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</si>
  <si>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</si>
  <si>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</si>
  <si>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</si>
  <si>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</si>
  <si>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</si>
  <si>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</si>
  <si>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</si>
  <si>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</si>
  <si>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</si>
  <si>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</si>
  <si>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</si>
  <si>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</si>
  <si>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</si>
  <si>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</si>
  <si>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</si>
  <si>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</si>
  <si>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</si>
  <si>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</si>
  <si>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</si>
  <si>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</si>
  <si>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</si>
  <si>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</si>
  <si>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</si>
  <si>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</si>
  <si>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</si>
  <si>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</si>
  <si>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</si>
  <si>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</si>
  <si>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</si>
  <si>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</si>
  <si>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</si>
  <si>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</si>
  <si>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</si>
  <si>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</si>
  <si>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</si>
  <si>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</si>
  <si>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</si>
  <si>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</si>
  <si>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</si>
  <si>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</si>
  <si>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</si>
  <si>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</si>
  <si>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</si>
  <si>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</si>
  <si>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</si>
  <si>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</si>
  <si>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</si>
  <si>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</si>
  <si>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</si>
  <si>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</si>
  <si>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</si>
  <si>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</si>
  <si>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</si>
  <si>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</si>
  <si>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</si>
  <si>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</si>
  <si>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</si>
  <si>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</si>
  <si>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</si>
  <si>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</si>
  <si>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</si>
  <si>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</si>
  <si>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</si>
  <si>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</si>
  <si>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</si>
  <si>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</si>
  <si>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</si>
  <si>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</si>
  <si>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</si>
  <si>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</si>
  <si>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</si>
  <si>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</si>
  <si>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</si>
  <si>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</si>
  <si>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</si>
  <si>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</si>
  <si>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</si>
  <si>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</si>
  <si>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</si>
  <si>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</si>
  <si>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</si>
  <si>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</si>
  <si>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</si>
  <si>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</si>
  <si>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</si>
  <si>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</si>
  <si>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</si>
  <si>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</si>
  <si>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</si>
  <si>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</si>
  <si>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</si>
  <si>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</si>
  <si>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</si>
  <si>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</si>
  <si>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</si>
  <si>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</si>
  <si>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</si>
  <si>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</si>
  <si>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</si>
  <si>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</si>
  <si>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</si>
  <si>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</si>
  <si>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</si>
  <si>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</si>
  <si>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</si>
  <si>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</si>
  <si>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</si>
  <si>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</si>
  <si>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</si>
  <si>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</si>
  <si>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</si>
  <si>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</si>
  <si>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</si>
  <si>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</si>
  <si>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</si>
  <si>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</si>
  <si>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</si>
  <si>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</si>
  <si>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</si>
  <si>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</si>
  <si>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</si>
  <si>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</si>
  <si>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</si>
  <si>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</si>
  <si>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</si>
  <si>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</si>
  <si>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</si>
  <si>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</si>
  <si>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</si>
  <si>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</si>
  <si>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</si>
  <si>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</si>
  <si>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</si>
  <si>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</si>
  <si>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</si>
  <si>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</si>
  <si>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</si>
  <si>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</si>
  <si>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</si>
  <si>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</si>
  <si>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</si>
  <si>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</si>
  <si>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</si>
  <si>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</si>
  <si>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</si>
  <si>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</si>
  <si>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</si>
  <si>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</si>
  <si>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</si>
  <si>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</si>
  <si>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</si>
  <si>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</si>
  <si>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</si>
  <si>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</si>
  <si>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</si>
  <si>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</si>
  <si>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</si>
  <si>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</si>
  <si>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</si>
  <si>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</si>
  <si>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</si>
  <si>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</si>
  <si>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</si>
  <si>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</si>
  <si>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</si>
  <si>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</si>
  <si>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</si>
  <si>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</si>
  <si>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</si>
  <si>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</si>
  <si>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</si>
  <si>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</si>
  <si>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</si>
  <si>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</si>
  <si>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</si>
  <si>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</si>
  <si>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</si>
  <si>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</si>
  <si>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</si>
  <si>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</si>
  <si>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</si>
  <si>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</si>
  <si>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</si>
  <si>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</si>
  <si>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</si>
  <si>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</si>
  <si>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</si>
  <si>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</si>
  <si>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</si>
  <si>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</si>
  <si>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</si>
  <si>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</si>
  <si>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</si>
  <si>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</si>
  <si>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</si>
  <si>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</si>
  <si>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</si>
  <si>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</si>
  <si>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</si>
  <si>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</si>
  <si>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</si>
  <si>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</si>
  <si>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</si>
  <si>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</si>
  <si>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</si>
  <si>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</si>
  <si>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</si>
  <si>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</si>
  <si>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</si>
  <si>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</si>
  <si>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</si>
  <si>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</si>
  <si>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</si>
  <si>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</si>
  <si>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</si>
  <si>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</si>
  <si>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</si>
  <si>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</si>
  <si>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</si>
  <si>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</si>
  <si>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</si>
  <si>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</si>
  <si>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</si>
  <si>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</si>
  <si>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</si>
  <si>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</si>
  <si>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</si>
  <si>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</si>
  <si>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</si>
  <si>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</si>
  <si>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</si>
  <si>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</si>
  <si>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</si>
  <si>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</si>
  <si>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</si>
  <si>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</si>
  <si>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</si>
  <si>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</si>
  <si>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</si>
  <si>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</si>
  <si>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</si>
  <si>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</si>
  <si>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</si>
  <si>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</si>
  <si>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</si>
  <si>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</si>
  <si>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</si>
  <si>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</si>
  <si>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</si>
  <si>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</si>
  <si>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</si>
  <si>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</si>
  <si>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</si>
  <si>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</si>
  <si>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</si>
  <si>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</si>
  <si>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</si>
  <si>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</si>
  <si>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</si>
  <si>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</si>
  <si>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</si>
  <si>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</si>
  <si>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</si>
  <si>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</si>
  <si>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</si>
  <si>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</si>
  <si>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</si>
  <si>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</si>
  <si>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</si>
  <si>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</si>
  <si>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</si>
  <si>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</si>
  <si>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</si>
  <si>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</si>
  <si>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</si>
  <si>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</si>
  <si>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</si>
  <si>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</si>
  <si>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</si>
  <si>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</si>
  <si>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</si>
  <si>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</si>
  <si>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</si>
  <si>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</si>
  <si>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</si>
  <si>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</si>
  <si>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</si>
  <si>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</si>
  <si>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</si>
  <si>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</si>
  <si>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</si>
  <si>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</si>
  <si>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</si>
  <si>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</si>
  <si>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</si>
  <si>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</si>
  <si>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</si>
  <si>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</si>
  <si>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</si>
  <si>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</si>
  <si>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</si>
  <si>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</si>
  <si>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</si>
  <si>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</si>
  <si>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</si>
  <si>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</si>
  <si>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</si>
  <si>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</si>
  <si>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</si>
  <si>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</si>
  <si>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</si>
  <si>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</si>
  <si>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</si>
  <si>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</si>
  <si>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</si>
  <si>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</si>
  <si>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</si>
  <si>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</si>
  <si>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</si>
  <si>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</si>
  <si>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</si>
  <si>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</si>
  <si>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</si>
  <si>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</si>
  <si>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</si>
  <si>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</si>
  <si>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</si>
  <si>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</si>
  <si>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</si>
  <si>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</si>
  <si>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</si>
  <si>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</si>
  <si>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</si>
  <si>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</si>
  <si>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</si>
  <si>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</si>
  <si>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</si>
  <si>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</si>
  <si>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</si>
  <si>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</si>
  <si>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</si>
  <si>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</si>
  <si>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</si>
  <si>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</si>
  <si>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</si>
  <si>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</si>
  <si>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</si>
  <si>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</si>
  <si>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</si>
  <si>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</si>
  <si>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</si>
  <si>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</si>
  <si>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</si>
  <si>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</si>
  <si>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</si>
  <si>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</si>
  <si>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</si>
  <si>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</si>
  <si>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</si>
  <si>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</si>
  <si>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</si>
  <si>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</si>
  <si>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</si>
  <si>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</si>
  <si>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</si>
  <si>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</si>
  <si>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</si>
  <si>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</si>
  <si>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</si>
  <si>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</si>
  <si>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</si>
  <si>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</si>
  <si>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</si>
  <si>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</si>
  <si>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</si>
  <si>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</si>
  <si>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</si>
  <si>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</si>
  <si>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</si>
  <si>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</si>
  <si>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</si>
  <si>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</si>
  <si>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</si>
  <si>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</si>
  <si>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</si>
  <si>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</si>
  <si>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</si>
  <si>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</si>
  <si>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</si>
  <si>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</si>
  <si>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</si>
  <si>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</si>
  <si>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</si>
  <si>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</si>
  <si>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</si>
  <si>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</si>
  <si>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</si>
  <si>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</si>
  <si>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</si>
  <si>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</si>
  <si>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</si>
  <si>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</si>
  <si>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</si>
  <si>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</si>
  <si>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</si>
  <si>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</si>
  <si>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</si>
  <si>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</si>
  <si>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</si>
  <si>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</si>
  <si>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</si>
  <si>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</si>
  <si>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</si>
  <si>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</si>
  <si>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</si>
  <si>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</si>
  <si>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</si>
  <si>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</si>
  <si>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</si>
  <si>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</si>
  <si>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</si>
  <si>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</si>
  <si>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</si>
  <si>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</si>
  <si>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</si>
  <si>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</si>
  <si>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</si>
  <si>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</si>
  <si>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</si>
  <si>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</si>
  <si>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</si>
  <si>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</si>
  <si>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</si>
  <si>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</si>
  <si>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</si>
  <si>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</si>
  <si>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</si>
  <si>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</si>
  <si>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</si>
  <si>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</si>
  <si>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</si>
  <si>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</si>
  <si>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</si>
  <si>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</si>
  <si>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</si>
  <si>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</si>
  <si>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</si>
  <si>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</si>
  <si>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</si>
  <si>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</si>
  <si>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</si>
  <si>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</si>
  <si>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</si>
  <si>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</si>
  <si>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</si>
  <si>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</si>
  <si>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</si>
  <si>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</si>
  <si>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</si>
  <si>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</si>
  <si>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</si>
  <si>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</si>
  <si>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</si>
  <si>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</si>
  <si>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</si>
  <si>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</si>
  <si>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</si>
  <si>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</si>
  <si>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</si>
  <si>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</si>
  <si>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</si>
  <si>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</si>
  <si>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</si>
  <si>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</si>
  <si>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</si>
  <si>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</si>
  <si>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</si>
  <si>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</si>
  <si>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</si>
  <si>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</si>
  <si>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</si>
  <si>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</si>
  <si>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</si>
  <si>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</si>
  <si>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</si>
  <si>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</si>
  <si>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</si>
  <si>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</si>
  <si>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</si>
  <si>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</si>
  <si>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</si>
  <si>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</si>
  <si>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</si>
  <si>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</si>
  <si>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</si>
  <si>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</si>
  <si>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</si>
  <si>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</si>
  <si>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</si>
  <si>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</si>
  <si>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</si>
  <si>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</si>
  <si>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</si>
  <si>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</si>
  <si>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</si>
  <si>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</si>
  <si>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</si>
  <si>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</si>
  <si>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</si>
  <si>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</si>
  <si>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</si>
  <si>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</si>
  <si>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</si>
  <si>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</si>
  <si>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</si>
  <si>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</si>
  <si>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</si>
  <si>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</si>
  <si>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</si>
  <si>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</si>
  <si>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</si>
  <si>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</si>
  <si>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</si>
  <si>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</si>
  <si>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</si>
  <si>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</si>
  <si>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</si>
  <si>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</si>
  <si>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</si>
  <si>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</si>
  <si>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</si>
  <si>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</si>
  <si>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</si>
  <si>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</si>
  <si>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</si>
  <si>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</si>
  <si>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</si>
  <si>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</si>
  <si>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</si>
  <si>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</si>
  <si>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</si>
  <si>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</si>
  <si>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</si>
  <si>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</si>
  <si>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</si>
  <si>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</si>
  <si>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</si>
  <si>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</si>
  <si>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</si>
  <si>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</si>
  <si>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</si>
  <si>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</si>
  <si>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</si>
  <si>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</si>
  <si>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</si>
  <si>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</si>
  <si>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</si>
  <si>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</si>
  <si>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</si>
  <si>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</si>
  <si>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</si>
  <si>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</si>
  <si>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</si>
  <si>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</si>
  <si>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</si>
  <si>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</si>
  <si>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</si>
  <si>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</si>
  <si>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</si>
  <si>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</si>
  <si>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</si>
  <si>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</si>
  <si>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</si>
  <si>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</si>
  <si>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</si>
  <si>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</si>
  <si>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</si>
  <si>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</si>
  <si>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</si>
  <si>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</si>
  <si>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</si>
  <si>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</si>
  <si>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</si>
  <si>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</si>
  <si>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</si>
  <si>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</si>
  <si>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</si>
  <si>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</si>
  <si>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</si>
  <si>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</si>
  <si>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</si>
  <si>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</si>
  <si>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</si>
  <si>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</si>
  <si>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</si>
  <si>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</si>
  <si>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</si>
  <si>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</si>
  <si>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</si>
  <si>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</si>
  <si>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</si>
  <si>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</si>
  <si>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</si>
  <si>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</si>
  <si>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</si>
  <si>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</si>
  <si>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</si>
  <si>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</si>
  <si>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</si>
  <si>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</si>
  <si>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</si>
  <si>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</si>
  <si>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</si>
  <si>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</si>
  <si>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</si>
  <si>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</si>
  <si>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</si>
  <si>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</si>
  <si>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</si>
  <si>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</si>
  <si>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</si>
  <si>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</si>
  <si>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</si>
  <si>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</si>
  <si>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</si>
  <si>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</si>
  <si>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</si>
  <si>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</si>
  <si>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</si>
  <si>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</si>
  <si>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</si>
  <si>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</si>
  <si>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</si>
  <si>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</si>
  <si>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</si>
  <si>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</si>
  <si>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</si>
  <si>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</si>
  <si>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</si>
  <si>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</si>
  <si>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</si>
  <si>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</si>
  <si>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</si>
  <si>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</si>
  <si>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</si>
  <si>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</si>
  <si>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</si>
  <si>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</si>
  <si>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</si>
  <si>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</si>
  <si>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</si>
  <si>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</si>
  <si>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</si>
  <si>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</si>
  <si>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</si>
  <si>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</si>
  <si>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</si>
  <si>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</si>
  <si>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</si>
  <si>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</si>
  <si>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</si>
  <si>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</si>
  <si>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</si>
  <si>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</si>
  <si>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</si>
  <si>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</si>
  <si>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</si>
  <si>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</si>
  <si>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</si>
  <si>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</si>
  <si>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</si>
  <si>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</si>
  <si>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</si>
  <si>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</si>
  <si>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</si>
  <si>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</si>
  <si>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</si>
  <si>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</si>
  <si>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</si>
  <si>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</si>
  <si>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</si>
  <si>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</si>
  <si>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</si>
  <si>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</si>
  <si>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</si>
  <si>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</si>
  <si>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</si>
  <si>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</si>
  <si>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</si>
  <si>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</si>
  <si>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</si>
  <si>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</si>
  <si>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</si>
  <si>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</si>
  <si>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</si>
  <si>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</si>
  <si>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</si>
  <si>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</si>
  <si>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</si>
  <si>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</si>
  <si>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</si>
  <si>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</si>
  <si>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</si>
  <si>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</si>
  <si>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</si>
  <si>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</si>
  <si>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</si>
  <si>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</si>
  <si>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</si>
  <si>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</si>
  <si>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</si>
  <si>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</si>
  <si>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</si>
  <si>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</si>
  <si>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</si>
  <si>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</si>
  <si>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</si>
  <si>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</si>
  <si>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</si>
  <si>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</si>
  <si>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</si>
  <si>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</si>
  <si>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</si>
  <si>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</si>
  <si>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</si>
  <si>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</si>
  <si>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</si>
  <si>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</si>
  <si>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</si>
  <si>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</si>
  <si>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</si>
  <si>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</si>
  <si>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</si>
  <si>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</si>
  <si>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</si>
  <si>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</si>
  <si>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</si>
  <si>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</si>
  <si>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</si>
  <si>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</si>
  <si>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</si>
  <si>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</si>
  <si>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</si>
  <si>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</si>
  <si>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</si>
  <si>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</si>
  <si>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</si>
  <si>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</si>
  <si>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</si>
  <si>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</si>
  <si>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</si>
  <si>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</si>
  <si>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</si>
  <si>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</si>
  <si>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</si>
  <si>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</si>
  <si>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</si>
  <si>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</si>
  <si>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</si>
  <si>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</si>
  <si>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</si>
  <si>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</si>
  <si>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</si>
  <si>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</si>
  <si>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</si>
  <si>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</si>
  <si>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</si>
  <si>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</si>
  <si>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</si>
  <si>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</si>
  <si>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</si>
  <si>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</si>
  <si>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</si>
  <si>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</si>
  <si>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</si>
  <si>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</si>
  <si>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</si>
  <si>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</si>
  <si>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</si>
  <si>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</si>
  <si>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</si>
  <si>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</si>
  <si>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</si>
  <si>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</si>
  <si>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</si>
  <si>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</si>
  <si>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</si>
  <si>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</si>
  <si>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</si>
  <si>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</si>
  <si>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</si>
  <si>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</si>
  <si>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</si>
  <si>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</si>
  <si>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</si>
  <si>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</si>
  <si>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</si>
  <si>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</si>
  <si>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</si>
  <si>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</si>
  <si>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</si>
  <si>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</si>
  <si>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</si>
  <si>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</si>
  <si>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</si>
  <si>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</si>
  <si>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</si>
  <si>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</si>
  <si>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</si>
  <si>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</si>
  <si>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</si>
  <si>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</si>
  <si>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</si>
  <si>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</si>
  <si>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</si>
  <si>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</si>
  <si>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</si>
  <si>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</si>
  <si>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</si>
  <si>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</si>
  <si>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</si>
  <si>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</si>
  <si>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</si>
  <si>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</si>
  <si>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</si>
  <si>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</si>
  <si>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</si>
  <si>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</si>
  <si>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</si>
  <si>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</si>
  <si>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</si>
  <si>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</si>
  <si>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</si>
  <si>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</si>
  <si>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</si>
  <si>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</si>
  <si>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</si>
  <si>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</si>
  <si>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</si>
  <si>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</si>
  <si>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</si>
  <si>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</si>
  <si>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</si>
  <si>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</si>
  <si>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</si>
  <si>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</si>
  <si>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</si>
  <si>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</si>
  <si>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</si>
  <si>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</si>
  <si>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</si>
  <si>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</si>
  <si>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</si>
  <si>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</si>
  <si>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</si>
  <si>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</si>
  <si>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</si>
  <si>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</si>
  <si>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</si>
  <si>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</si>
  <si>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</si>
  <si>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</si>
  <si>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</si>
  <si>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</si>
  <si>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</si>
  <si>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</si>
  <si>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</si>
  <si>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</si>
  <si>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</si>
  <si>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</si>
  <si>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</si>
  <si>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</si>
  <si>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</si>
  <si>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</si>
  <si>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</si>
  <si>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</si>
  <si>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</si>
  <si>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</si>
  <si>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</si>
  <si>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</si>
  <si>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</si>
  <si>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</si>
  <si>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</si>
  <si>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</si>
  <si>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</si>
  <si>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</si>
  <si>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</si>
  <si>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</si>
  <si>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</si>
  <si>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</si>
  <si>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</si>
  <si>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</si>
  <si>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</si>
  <si>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</si>
  <si>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</si>
  <si>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</si>
  <si>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</si>
  <si>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</si>
  <si>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</si>
  <si>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</si>
  <si>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</si>
  <si>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</si>
  <si>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</si>
  <si>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</si>
  <si>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</si>
  <si>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</si>
  <si>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</si>
  <si>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</si>
  <si>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</si>
  <si>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</si>
  <si>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</si>
  <si>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</si>
  <si>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</si>
  <si>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</si>
  <si>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</si>
  <si>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</si>
  <si>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</si>
  <si>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</si>
  <si>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</si>
  <si>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</si>
  <si>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</si>
  <si>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</si>
  <si>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</si>
  <si>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</si>
  <si>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</si>
  <si>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</si>
  <si>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</si>
  <si>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</si>
  <si>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</si>
  <si>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</si>
  <si>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</si>
  <si>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</si>
  <si>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</si>
  <si>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</si>
  <si>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</si>
  <si>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</si>
  <si>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</si>
  <si>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</si>
  <si>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</si>
  <si>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</si>
  <si>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</si>
  <si>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</si>
  <si>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</si>
  <si>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</si>
  <si>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</si>
  <si>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</si>
  <si>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</si>
  <si>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</si>
  <si>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</si>
  <si>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</si>
  <si>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</si>
  <si>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</si>
  <si>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</si>
  <si>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</si>
  <si>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</si>
  <si>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</si>
  <si>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</si>
  <si>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</si>
  <si>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</si>
  <si>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</si>
  <si>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</si>
  <si>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</si>
  <si>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</si>
  <si>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</si>
  <si>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</si>
  <si>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</si>
  <si>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</si>
  <si>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</si>
  <si>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</si>
  <si>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</si>
  <si>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</si>
  <si>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</si>
  <si>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</si>
  <si>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</si>
  <si>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</si>
  <si>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</si>
  <si>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</si>
  <si>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</si>
  <si>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</si>
  <si>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</si>
  <si>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</si>
  <si>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</si>
  <si>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</si>
  <si>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</si>
  <si>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</si>
  <si>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</si>
  <si>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</si>
  <si>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</si>
  <si>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</si>
  <si>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</si>
  <si>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</si>
  <si>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</si>
  <si>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</si>
  <si>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</si>
  <si>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</si>
  <si>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</si>
  <si>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</si>
  <si>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</si>
  <si>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</si>
  <si>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</si>
  <si>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</si>
  <si>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</si>
  <si>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</si>
  <si>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</si>
  <si>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</si>
  <si>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</si>
  <si>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</si>
  <si>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</si>
  <si>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</si>
  <si>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</si>
  <si>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</si>
  <si>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</si>
  <si>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</si>
  <si>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</si>
  <si>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</si>
  <si>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</si>
  <si>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</si>
  <si>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</si>
  <si>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</si>
  <si>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</si>
  <si>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</si>
  <si>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</si>
  <si>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</si>
  <si>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</si>
  <si>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</si>
  <si>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</si>
  <si>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</si>
  <si>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</si>
  <si>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</si>
  <si>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</si>
  <si>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</si>
  <si>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</si>
  <si>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</si>
  <si>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</si>
  <si>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</si>
  <si>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</si>
  <si>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</si>
  <si>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</si>
  <si>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</si>
  <si>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</si>
  <si>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</si>
  <si>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</si>
  <si>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</si>
  <si>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</si>
  <si>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</si>
  <si>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</si>
  <si>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</si>
  <si>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</si>
  <si>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</si>
  <si>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</si>
  <si>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</si>
  <si>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</si>
  <si>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</si>
  <si>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</si>
  <si>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</si>
  <si>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</si>
  <si>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</si>
  <si>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</si>
  <si>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</si>
  <si>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</si>
  <si>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</si>
  <si>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</si>
  <si>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</si>
  <si>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</si>
  <si>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</si>
  <si>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</si>
  <si>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</si>
  <si>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</si>
  <si>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</si>
  <si>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</si>
  <si>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</si>
  <si>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</si>
  <si>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</si>
  <si>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</si>
  <si>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</si>
  <si>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</si>
  <si>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</si>
  <si>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</si>
  <si>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</si>
  <si>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</si>
  <si>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</si>
  <si>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</si>
  <si>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</si>
  <si>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</si>
  <si>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</si>
  <si>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</si>
  <si>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</si>
  <si>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</si>
  <si>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</si>
  <si>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</si>
  <si>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</si>
  <si>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</si>
  <si>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</si>
  <si>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</si>
  <si>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</si>
  <si>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</si>
  <si>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</si>
  <si>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</si>
  <si>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</si>
  <si>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</si>
  <si>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</si>
  <si>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</si>
  <si>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</si>
  <si>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</si>
  <si>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</si>
  <si>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</si>
  <si>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</si>
  <si>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</si>
  <si>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</si>
  <si>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</si>
  <si>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</si>
  <si>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</si>
  <si>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</si>
  <si>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</si>
  <si>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</si>
  <si>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</si>
  <si>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</si>
  <si>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</si>
  <si>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</si>
  <si>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</si>
  <si>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</si>
  <si>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</si>
  <si>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</si>
  <si>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</si>
  <si>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</si>
  <si>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</si>
  <si>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</si>
  <si>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</si>
  <si>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</si>
  <si>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</si>
  <si>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</si>
  <si>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</si>
  <si>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</si>
  <si>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</si>
  <si>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</si>
  <si>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</si>
  <si>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</si>
  <si>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</si>
  <si>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</si>
  <si>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</si>
  <si>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</si>
  <si>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</si>
  <si>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</si>
  <si>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</si>
  <si>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</si>
  <si>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</si>
  <si>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</si>
  <si>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</si>
  <si>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</si>
  <si>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</si>
  <si>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</si>
  <si>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</si>
  <si>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</si>
  <si>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</si>
  <si>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</si>
  <si>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</si>
  <si>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</si>
  <si>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</si>
  <si>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</si>
  <si>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</si>
  <si>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</si>
  <si>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</si>
  <si>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</si>
  <si>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</si>
  <si>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</si>
  <si>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</si>
  <si>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</si>
  <si>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</si>
  <si>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</si>
  <si>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</si>
  <si>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</si>
  <si>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</si>
  <si>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</si>
  <si>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</si>
  <si>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</si>
  <si>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</si>
  <si>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</si>
  <si>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</si>
  <si>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</si>
  <si>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</si>
  <si>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</si>
  <si>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</si>
  <si>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</si>
  <si>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</si>
  <si>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</si>
  <si>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</si>
  <si>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</si>
  <si>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</si>
  <si>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</si>
  <si>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</si>
  <si>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</si>
  <si>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</si>
  <si>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</si>
  <si>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</si>
  <si>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</si>
  <si>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</si>
  <si>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</si>
  <si>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</si>
  <si>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</si>
  <si>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</si>
  <si>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</si>
  <si>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</si>
  <si>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</si>
  <si>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</si>
  <si>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</si>
  <si>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</si>
  <si>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</si>
  <si>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</si>
  <si>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</si>
  <si>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</si>
  <si>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</si>
  <si>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</si>
  <si>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</si>
  <si>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</si>
  <si>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</si>
  <si>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</si>
  <si>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</si>
  <si>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</si>
  <si>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</si>
  <si>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</si>
  <si>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</si>
  <si>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</si>
  <si>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</si>
  <si>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</si>
  <si>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</si>
  <si>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</si>
  <si>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</si>
  <si>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</si>
  <si>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</si>
  <si>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</si>
  <si>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</si>
  <si>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</si>
  <si>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</si>
  <si>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</si>
  <si>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</si>
  <si>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</si>
  <si>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</si>
  <si>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</si>
  <si>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</si>
  <si>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</si>
  <si>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</si>
  <si>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</si>
  <si>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</si>
  <si>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</si>
  <si>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</si>
  <si>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</si>
  <si>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</si>
  <si>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</si>
  <si>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</si>
  <si>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</si>
  <si>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</si>
  <si>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</si>
  <si>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</si>
  <si>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</si>
  <si>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</si>
  <si>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</si>
  <si>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</si>
  <si>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</si>
  <si>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</si>
  <si>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</si>
  <si>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</si>
  <si>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</si>
  <si>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</si>
  <si>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</si>
  <si>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</si>
  <si>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</si>
  <si>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</si>
  <si>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</si>
  <si>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</si>
  <si>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</si>
  <si>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</si>
  <si>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</si>
  <si>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</si>
  <si>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</si>
  <si>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</si>
  <si>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</si>
  <si>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</si>
  <si>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</si>
  <si>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</si>
  <si>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</si>
  <si>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</si>
  <si>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</si>
  <si>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</si>
  <si>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</si>
  <si>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</si>
  <si>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</si>
  <si>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</si>
  <si>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</si>
  <si>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</si>
  <si>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</si>
  <si>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</si>
  <si>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</si>
  <si>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</si>
  <si>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</si>
  <si>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</si>
  <si>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</si>
  <si>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</si>
  <si>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</si>
  <si>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</si>
  <si>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</si>
  <si>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</si>
  <si>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</si>
  <si>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</si>
  <si>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</si>
  <si>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</si>
  <si>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</si>
  <si>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</si>
  <si>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</si>
  <si>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</si>
  <si>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</si>
  <si>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</si>
  <si>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</si>
  <si>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</si>
  <si>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</si>
  <si>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</si>
  <si>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</si>
  <si>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</si>
  <si>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</si>
  <si>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</si>
  <si>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</si>
  <si>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</si>
  <si>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</si>
  <si>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</si>
  <si>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</si>
  <si>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</si>
  <si>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</si>
  <si>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</si>
  <si>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</si>
  <si>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</si>
  <si>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</si>
  <si>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</si>
  <si>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</si>
  <si>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</si>
  <si>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</si>
  <si>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</si>
  <si>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</si>
  <si>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</si>
  <si>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</si>
  <si>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</si>
  <si>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</si>
  <si>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</si>
  <si>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</si>
  <si>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</si>
  <si>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</si>
  <si>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</si>
  <si>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</si>
  <si>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</si>
  <si>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</si>
  <si>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</si>
  <si>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</si>
  <si>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</si>
  <si>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</si>
  <si>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</si>
  <si>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</si>
  <si>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</si>
  <si>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</si>
  <si>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</si>
  <si>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</si>
  <si>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</si>
  <si>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</si>
  <si>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</si>
  <si>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</si>
  <si>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</si>
  <si>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</si>
  <si>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</si>
  <si>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</si>
  <si>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</si>
  <si>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</si>
  <si>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</si>
  <si>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</si>
  <si>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</si>
  <si>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</si>
  <si>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</si>
  <si>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</si>
  <si>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</si>
  <si>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</si>
  <si>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</si>
  <si>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</si>
  <si>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</si>
  <si>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</si>
  <si>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</si>
  <si>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</si>
  <si>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</si>
  <si>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</si>
  <si>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</si>
  <si>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</si>
  <si>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</si>
  <si>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</si>
  <si>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</si>
  <si>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</si>
  <si>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</si>
  <si>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</si>
  <si>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</si>
  <si>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</si>
  <si>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</si>
  <si>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</si>
  <si>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</si>
  <si>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</si>
  <si>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</si>
  <si>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</si>
  <si>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</si>
  <si>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</si>
  <si>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</si>
  <si>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</si>
  <si>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</si>
  <si>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</si>
  <si>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</si>
  <si>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</si>
  <si>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</si>
  <si>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</si>
  <si>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</si>
  <si>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</si>
  <si>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</si>
  <si>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</si>
  <si>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</si>
  <si>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</si>
  <si>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</si>
  <si>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</si>
  <si>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</si>
  <si>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</si>
  <si>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</si>
  <si>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</si>
  <si>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</si>
  <si>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</si>
  <si>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</si>
  <si>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</si>
  <si>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</si>
  <si>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</si>
  <si>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</si>
  <si>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</si>
  <si>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</si>
  <si>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</si>
  <si>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</si>
  <si>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</si>
  <si>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</si>
  <si>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</si>
  <si>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</si>
  <si>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</si>
  <si>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</si>
  <si>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</si>
  <si>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</si>
  <si>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</si>
  <si>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</si>
  <si>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</si>
  <si>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</si>
  <si>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</si>
  <si>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</si>
  <si>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</si>
  <si>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</si>
  <si>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</si>
  <si>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</si>
  <si>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</si>
  <si>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</si>
  <si>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</si>
  <si>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</si>
  <si>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</si>
  <si>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</si>
  <si>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</si>
  <si>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</si>
  <si>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</si>
  <si>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</si>
  <si>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</si>
  <si>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</si>
  <si>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</si>
  <si>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</si>
  <si>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</si>
  <si>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</si>
  <si>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</si>
  <si>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</si>
  <si>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</si>
  <si>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</si>
  <si>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</si>
  <si>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</si>
  <si>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</si>
  <si>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</si>
  <si>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</si>
  <si>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</si>
  <si>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</si>
  <si>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</si>
  <si>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</si>
  <si>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</si>
  <si>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</si>
  <si>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</si>
  <si>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</si>
  <si>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</si>
  <si>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</si>
  <si>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</si>
  <si>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</si>
  <si>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</si>
  <si>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</si>
  <si>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</si>
  <si>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</si>
  <si>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</si>
  <si>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</si>
  <si>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</si>
  <si>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</si>
  <si>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</si>
  <si>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</si>
  <si>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</si>
  <si>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</si>
  <si>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</si>
  <si>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</si>
  <si>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</si>
  <si>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</si>
  <si>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</si>
  <si>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</si>
  <si>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</si>
  <si>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</si>
  <si>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</si>
  <si>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</si>
  <si>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</si>
  <si>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</si>
  <si>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</si>
  <si>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</si>
  <si>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</si>
  <si>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</si>
  <si>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</si>
  <si>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</si>
  <si>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</si>
  <si>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</si>
  <si>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</si>
  <si>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</si>
  <si>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</si>
  <si>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</si>
  <si>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</si>
  <si>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</si>
  <si>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</si>
  <si>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</si>
  <si>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</si>
  <si>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</si>
  <si>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</si>
  <si>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</si>
  <si>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</si>
  <si>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</si>
  <si>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</si>
  <si>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</si>
  <si>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</si>
  <si>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</si>
  <si>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</si>
  <si>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</si>
  <si>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</si>
  <si>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</si>
  <si>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</si>
  <si>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</si>
  <si>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</si>
  <si>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</si>
  <si>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</si>
  <si>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</si>
  <si>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</si>
  <si>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</si>
  <si>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</si>
  <si>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</si>
  <si>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</si>
  <si>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</si>
  <si>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</si>
  <si>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</si>
  <si>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</si>
  <si>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</si>
  <si>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</si>
  <si>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</si>
  <si>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</si>
  <si>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</si>
  <si>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</si>
  <si>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</si>
  <si>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</si>
  <si>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</si>
  <si>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</si>
  <si>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</si>
  <si>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</si>
  <si>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</si>
  <si>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</si>
  <si>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</si>
  <si>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</si>
  <si>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</si>
  <si>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</si>
  <si>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</si>
  <si>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</si>
  <si>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</si>
  <si>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</si>
  <si>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</si>
  <si>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</si>
  <si>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</si>
  <si>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</si>
  <si>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</si>
  <si>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</si>
  <si>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</si>
  <si>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</si>
  <si>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</si>
  <si>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</si>
  <si>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</si>
  <si>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</si>
  <si>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</si>
  <si>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</si>
  <si>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</si>
  <si>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</si>
  <si>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</si>
  <si>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</si>
  <si>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</si>
  <si>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</si>
  <si>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</si>
  <si>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</si>
  <si>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</si>
  <si>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</si>
  <si>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</si>
  <si>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</si>
  <si>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</si>
  <si>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</si>
  <si>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</si>
  <si>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</si>
  <si>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</si>
  <si>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</si>
  <si>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</si>
  <si>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</si>
  <si>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</si>
  <si>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</si>
  <si>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</si>
  <si>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</si>
  <si>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</si>
  <si>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</si>
  <si>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</si>
  <si>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</si>
  <si>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</si>
  <si>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</si>
  <si>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</si>
  <si>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</si>
  <si>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</si>
  <si>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</si>
  <si>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</si>
  <si>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</si>
  <si>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</si>
  <si>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</si>
  <si>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</si>
  <si>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</si>
  <si>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</si>
  <si>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</si>
  <si>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</si>
  <si>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</si>
  <si>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</si>
  <si>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</si>
  <si>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</si>
  <si>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</si>
  <si>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</si>
  <si>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</si>
  <si>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</si>
  <si>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</si>
  <si>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</si>
  <si>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</si>
  <si>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</si>
  <si>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</si>
  <si>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</si>
  <si>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</si>
  <si>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</si>
  <si>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</si>
  <si>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</si>
  <si>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</si>
  <si>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</si>
  <si>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</si>
  <si>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</si>
  <si>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</si>
  <si>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</si>
  <si>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</si>
  <si>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</si>
  <si>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</si>
  <si>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</si>
  <si>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</si>
  <si>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</si>
  <si>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</si>
  <si>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</si>
  <si>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</si>
  <si>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</si>
  <si>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</si>
  <si>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</si>
  <si>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</si>
  <si>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</si>
  <si>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</si>
  <si>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</si>
  <si>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</si>
  <si>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</si>
  <si>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</si>
  <si>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</si>
  <si>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</si>
  <si>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</si>
  <si>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</si>
  <si>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</si>
  <si>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</si>
  <si>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</si>
  <si>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</si>
  <si>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</si>
  <si>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</si>
  <si>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</si>
  <si>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</si>
  <si>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</si>
  <si>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</si>
  <si>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</si>
  <si>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</si>
  <si>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</si>
  <si>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</si>
  <si>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</si>
  <si>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</si>
  <si>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</si>
  <si>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</si>
  <si>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</si>
  <si>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</si>
  <si>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</si>
  <si>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</si>
  <si>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</si>
  <si>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</si>
  <si>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</si>
  <si>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</si>
  <si>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</si>
  <si>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</si>
  <si>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</si>
  <si>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</si>
  <si>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</si>
  <si>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</si>
  <si>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</si>
  <si>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</si>
  <si>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</si>
  <si>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</si>
  <si>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</si>
  <si>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</si>
  <si>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</si>
  <si>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</si>
  <si>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</si>
  <si>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</si>
  <si>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</si>
  <si>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</si>
  <si>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</si>
  <si>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</si>
  <si>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</si>
  <si>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</si>
  <si>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</si>
  <si>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</si>
  <si>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</si>
  <si>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</si>
  <si>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</si>
  <si>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</si>
  <si>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</si>
  <si>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</si>
  <si>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</si>
  <si>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</si>
  <si>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</si>
  <si>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</si>
  <si>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</si>
  <si>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</si>
  <si>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</si>
  <si>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</si>
  <si>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</si>
  <si>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</si>
  <si>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</si>
  <si>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</si>
  <si>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</si>
  <si>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</si>
  <si>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</si>
  <si>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</si>
  <si>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</si>
  <si>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</si>
  <si>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</si>
  <si>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</si>
  <si>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</si>
  <si>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</si>
  <si>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</si>
  <si>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</si>
  <si>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</si>
  <si>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</si>
  <si>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</si>
  <si>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</si>
  <si>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</si>
  <si>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</si>
  <si>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</si>
  <si>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</si>
  <si>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</si>
  <si>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</si>
  <si>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</si>
  <si>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</si>
  <si>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</si>
  <si>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</si>
  <si>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</si>
  <si>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</si>
  <si>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</si>
  <si>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</si>
  <si>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</si>
  <si>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</si>
  <si>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</si>
  <si>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</si>
  <si>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</si>
  <si>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</si>
  <si>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</si>
  <si>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</si>
  <si>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</si>
  <si>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</si>
  <si>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</si>
  <si>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</si>
  <si>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</si>
  <si>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</si>
  <si>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</si>
  <si>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</si>
  <si>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</si>
  <si>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</si>
  <si>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</si>
  <si>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</si>
  <si>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</si>
  <si>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</si>
  <si>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</si>
  <si>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</si>
  <si>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</si>
  <si>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</si>
  <si>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</si>
  <si>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</si>
  <si>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</si>
  <si>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</si>
  <si>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</si>
  <si>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</si>
  <si>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</si>
  <si>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</si>
  <si>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</si>
  <si>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</si>
  <si>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</si>
  <si>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</si>
  <si>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</si>
  <si>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</si>
  <si>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</si>
  <si>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</si>
  <si>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</si>
  <si>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</si>
  <si>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</si>
  <si>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</si>
  <si>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</si>
  <si>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</si>
  <si>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</si>
  <si>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</si>
  <si>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</si>
  <si>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</si>
  <si>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</si>
  <si>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</si>
  <si>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</si>
  <si>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</si>
  <si>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</si>
  <si>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</si>
  <si>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</si>
  <si>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</si>
  <si>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</si>
  <si>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</si>
  <si>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</si>
  <si>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</si>
  <si>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</si>
  <si>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</si>
  <si>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</si>
  <si>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</si>
  <si>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</si>
  <si>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</si>
  <si>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</si>
  <si>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</si>
  <si>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</si>
  <si>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</si>
  <si>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</si>
  <si>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</si>
  <si>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</si>
  <si>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</si>
  <si>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</si>
  <si>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</si>
  <si>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</si>
  <si>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</si>
  <si>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</si>
  <si>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</si>
  <si>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</si>
  <si>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</si>
  <si>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</si>
  <si>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</si>
  <si>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</si>
  <si>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</si>
  <si>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</si>
  <si>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</si>
  <si>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</si>
  <si>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</si>
  <si>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</si>
  <si>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</si>
  <si>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</si>
  <si>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</si>
  <si>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</si>
  <si>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</si>
  <si>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</si>
  <si>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UŠ MIROSLAV MAGDALENIĆ ČAKOVEC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</si>
</sst>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840105.07000000007</v>
      </c>
      <c r="D2" s="6">
        <f>'PR-RAS'!E6</f>
        <v>971629.4</v>
      </c>
      <c r="E2" s="6">
        <v>0</v>
      </c>
      <c r="F2" s="6">
        <v>0</v>
      </c>
      <c r="G2" s="7">
        <f t="shared" ref="G2:G264" si="0">(B2/1000)*(C2*1+D2*2)</f>
        <v>2783.3638700000001</v>
      </c>
      <c r="H2" s="7">
        <f t="shared" ref="H2:H264" si="1">ABS(C2-ROUND(C2,0))+ABS(D2-ROUND(D2,0))</f>
        <v>0.47000000008847564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726509.2300000001</v>
      </c>
      <c r="D46" s="1">
        <f>'PR-RAS'!E50</f>
        <v>839169.29</v>
      </c>
      <c r="E46" s="1">
        <v>0</v>
      </c>
      <c r="F46" s="1">
        <v>0</v>
      </c>
      <c r="G46" s="2">
        <f t="shared" si="0"/>
        <v>108218.15145</v>
      </c>
      <c r="H46" s="2">
        <f t="shared" si="1"/>
        <v>0.52000000013504177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721863.93</v>
      </c>
      <c r="D64" s="1">
        <f>'PR-RAS'!E68</f>
        <v>821094.24</v>
      </c>
      <c r="E64" s="1">
        <v>0</v>
      </c>
      <c r="F64" s="1">
        <v>0</v>
      </c>
      <c r="G64" s="2">
        <f t="shared" si="0"/>
        <v>148935.30183000001</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721863.93</v>
      </c>
      <c r="D65" s="1">
        <f>'PR-RAS'!E69</f>
        <v>821094.24</v>
      </c>
      <c r="E65" s="1">
        <v>0</v>
      </c>
      <c r="F65" s="1">
        <v>0</v>
      </c>
      <c r="G65" s="2">
        <f t="shared" si="0"/>
        <v>151299.35424000002</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4645.3</v>
      </c>
      <c r="D73" s="1">
        <f>'PR-RAS'!E77</f>
        <v>18075.05</v>
      </c>
      <c r="E73" s="1">
        <v>0</v>
      </c>
      <c r="F73" s="1">
        <v>0</v>
      </c>
      <c r="G73" s="2">
        <f t="shared" si="0"/>
        <v>2937.2687999999998</v>
      </c>
      <c r="H73" s="2">
        <f t="shared" si="1"/>
        <v>0.3499999999994543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4645.3</v>
      </c>
      <c r="D74" s="1">
        <f>'PR-RAS'!E78</f>
        <v>18075.05</v>
      </c>
      <c r="E74" s="1">
        <v>0</v>
      </c>
      <c r="F74" s="1">
        <v>0</v>
      </c>
      <c r="G74" s="2">
        <f t="shared" si="0"/>
        <v>2978.0641999999998</v>
      </c>
      <c r="H74" s="2">
        <f t="shared" si="1"/>
        <v>0.3499999999994543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0.56999999999999995</v>
      </c>
      <c r="D78" s="1">
        <f>'PR-RAS'!E82</f>
        <v>15.37</v>
      </c>
      <c r="E78" s="1">
        <v>0</v>
      </c>
      <c r="F78" s="1">
        <v>0</v>
      </c>
      <c r="G78" s="2">
        <f t="shared" si="0"/>
        <v>2.4108700000000001</v>
      </c>
      <c r="H78" s="2">
        <f t="shared" si="1"/>
        <v>0.79999999999999927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0.56999999999999995</v>
      </c>
      <c r="D79" s="1">
        <f>'PR-RAS'!E83</f>
        <v>15.37</v>
      </c>
      <c r="E79" s="1">
        <v>0</v>
      </c>
      <c r="F79" s="1">
        <v>0</v>
      </c>
      <c r="G79" s="2">
        <f t="shared" si="0"/>
        <v>2.44218</v>
      </c>
      <c r="H79" s="2">
        <f t="shared" si="1"/>
        <v>0.79999999999999927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0.56999999999999995</v>
      </c>
      <c r="D81" s="1">
        <f>'PR-RAS'!E85</f>
        <v>15.37</v>
      </c>
      <c r="E81" s="1">
        <v>0</v>
      </c>
      <c r="F81" s="1">
        <v>0</v>
      </c>
      <c r="G81" s="2">
        <f t="shared" si="0"/>
        <v>2.5047999999999999</v>
      </c>
      <c r="H81" s="2">
        <f t="shared" si="1"/>
        <v>0.79999999999999927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70261.279999999999</v>
      </c>
      <c r="D102" s="1">
        <f>'PR-RAS'!E106</f>
        <v>85809.62</v>
      </c>
      <c r="E102" s="1">
        <v>0</v>
      </c>
      <c r="F102" s="1">
        <v>0</v>
      </c>
      <c r="G102" s="2">
        <f t="shared" si="0"/>
        <v>24429.932520000002</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70261.279999999999</v>
      </c>
      <c r="D108" s="1">
        <f>'PR-RAS'!E112</f>
        <v>85809.62</v>
      </c>
      <c r="E108" s="1">
        <v>0</v>
      </c>
      <c r="F108" s="1">
        <v>0</v>
      </c>
      <c r="G108" s="2">
        <f t="shared" si="0"/>
        <v>25881.215639999999</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70261.279999999999</v>
      </c>
      <c r="D113" s="1">
        <f>'PR-RAS'!E117</f>
        <v>85809.62</v>
      </c>
      <c r="E113" s="1">
        <v>0</v>
      </c>
      <c r="F113" s="1">
        <v>0</v>
      </c>
      <c r="G113" s="2">
        <f t="shared" si="0"/>
        <v>27090.61824</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199.08</v>
      </c>
      <c r="D120" s="1">
        <f>'PR-RAS'!E124</f>
        <v>2643.92</v>
      </c>
      <c r="E120" s="1">
        <v>0</v>
      </c>
      <c r="F120" s="1">
        <v>0</v>
      </c>
      <c r="G120" s="2">
        <f t="shared" si="0"/>
        <v>652.94348000000002</v>
      </c>
      <c r="H120" s="2">
        <f t="shared" si="1"/>
        <v>0.15999999999993975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2643.92</v>
      </c>
      <c r="E124" s="1">
        <v>0</v>
      </c>
      <c r="F124" s="1">
        <v>0</v>
      </c>
      <c r="G124" s="2">
        <f t="shared" si="0"/>
        <v>674.89116000000001</v>
      </c>
      <c r="H124" s="2">
        <f t="shared" si="1"/>
        <v>0.15999999999993975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2643.92</v>
      </c>
      <c r="E125" s="1">
        <v>0</v>
      </c>
      <c r="F125" s="1">
        <v>0</v>
      </c>
      <c r="G125" s="2">
        <f t="shared" si="0"/>
        <v>655.69216000000006</v>
      </c>
      <c r="H125" s="2">
        <f t="shared" si="1"/>
        <v>7.999999999992724E-2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199.08</v>
      </c>
      <c r="D126" s="1">
        <f>'PR-RAS'!E130</f>
        <v>0</v>
      </c>
      <c r="E126" s="1">
        <v>0</v>
      </c>
      <c r="F126" s="1">
        <v>0</v>
      </c>
      <c r="G126" s="2">
        <f t="shared" si="0"/>
        <v>24.885000000000002</v>
      </c>
      <c r="H126" s="2">
        <f t="shared" si="1"/>
        <v>8.0000000000012506E-2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43134.91</v>
      </c>
      <c r="D129" s="1">
        <f>'PR-RAS'!E133</f>
        <v>43991.199999999997</v>
      </c>
      <c r="E129" s="1">
        <v>0</v>
      </c>
      <c r="F129" s="1">
        <v>0</v>
      </c>
      <c r="G129" s="2">
        <f t="shared" si="0"/>
        <v>16783.01568</v>
      </c>
      <c r="H129" s="2">
        <f t="shared" si="1"/>
        <v>0.28999999999359716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43134.91</v>
      </c>
      <c r="D130" s="1">
        <f>'PR-RAS'!E134</f>
        <v>43991.199999999997</v>
      </c>
      <c r="E130" s="1">
        <v>0</v>
      </c>
      <c r="F130" s="1">
        <v>0</v>
      </c>
      <c r="G130" s="2">
        <f t="shared" si="0"/>
        <v>16914.132990000002</v>
      </c>
      <c r="H130" s="2">
        <f t="shared" si="1"/>
        <v>0.28999999999359716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43134.91</v>
      </c>
      <c r="D131" s="1">
        <f>'PR-RAS'!E135</f>
        <v>43991.199999999997</v>
      </c>
      <c r="E131" s="1">
        <v>0</v>
      </c>
      <c r="F131" s="1">
        <v>0</v>
      </c>
      <c r="G131" s="2">
        <f t="shared" si="0"/>
        <v>17045.2503</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839173.47000000009</v>
      </c>
      <c r="D147" s="1">
        <f>'PR-RAS'!E151</f>
        <v>937258.56</v>
      </c>
      <c r="E147" s="1">
        <v>0</v>
      </c>
      <c r="F147" s="1">
        <v>0</v>
      </c>
      <c r="G147" s="2">
        <f t="shared" si="0"/>
        <v>396198.82614000002</v>
      </c>
      <c r="H147" s="2">
        <f t="shared" si="1"/>
        <v>0.91000000003259629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673514.82000000007</v>
      </c>
      <c r="D148" s="1">
        <f>'PR-RAS'!E152</f>
        <v>781140.35</v>
      </c>
      <c r="E148" s="1">
        <v>0</v>
      </c>
      <c r="F148" s="1">
        <v>0</v>
      </c>
      <c r="G148" s="2">
        <f t="shared" si="0"/>
        <v>328661.94143999997</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569050.93000000005</v>
      </c>
      <c r="D149" s="1">
        <f>'PR-RAS'!E153</f>
        <v>657753.59999999998</v>
      </c>
      <c r="E149" s="1">
        <v>0</v>
      </c>
      <c r="F149" s="1">
        <v>0</v>
      </c>
      <c r="G149" s="2">
        <f t="shared" si="0"/>
        <v>278914.60323999997</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521087.58</v>
      </c>
      <c r="D150" s="1">
        <f>'PR-RAS'!E154</f>
        <v>607011.96</v>
      </c>
      <c r="E150" s="1">
        <v>0</v>
      </c>
      <c r="F150" s="1">
        <v>0</v>
      </c>
      <c r="G150" s="2">
        <f t="shared" si="0"/>
        <v>258531.61349999998</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36697.550000000003</v>
      </c>
      <c r="D152" s="1">
        <f>'PR-RAS'!E156</f>
        <v>37545</v>
      </c>
      <c r="E152" s="1">
        <v>0</v>
      </c>
      <c r="F152" s="1">
        <v>0</v>
      </c>
      <c r="G152" s="2">
        <f t="shared" si="0"/>
        <v>16879.920050000001</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11265.8</v>
      </c>
      <c r="D153" s="1">
        <f>'PR-RAS'!E157</f>
        <v>13196.64</v>
      </c>
      <c r="E153" s="1">
        <v>0</v>
      </c>
      <c r="F153" s="1">
        <v>0</v>
      </c>
      <c r="G153" s="2">
        <f t="shared" si="0"/>
        <v>5724.1801599999999</v>
      </c>
      <c r="H153" s="2">
        <f t="shared" si="1"/>
        <v>0.56000000000130967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23635.4</v>
      </c>
      <c r="D154" s="1">
        <f>'PR-RAS'!E158</f>
        <v>27704.13</v>
      </c>
      <c r="E154" s="1">
        <v>0</v>
      </c>
      <c r="F154" s="1">
        <v>0</v>
      </c>
      <c r="G154" s="2">
        <f t="shared" si="0"/>
        <v>12093.679980000001</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80828.490000000005</v>
      </c>
      <c r="D155" s="1">
        <f>'PR-RAS'!E159</f>
        <v>95682.62</v>
      </c>
      <c r="E155" s="1">
        <v>0</v>
      </c>
      <c r="F155" s="1">
        <v>0</v>
      </c>
      <c r="G155" s="2">
        <f t="shared" si="0"/>
        <v>41917.834419999999</v>
      </c>
      <c r="H155" s="2">
        <f t="shared" si="1"/>
        <v>0.8700000000098953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80804.89</v>
      </c>
      <c r="D157" s="1">
        <f>'PR-RAS'!E161</f>
        <v>95682.62</v>
      </c>
      <c r="E157" s="1">
        <v>0</v>
      </c>
      <c r="F157" s="1">
        <v>0</v>
      </c>
      <c r="G157" s="2">
        <f t="shared" si="0"/>
        <v>42458.540280000001</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23.6</v>
      </c>
      <c r="D158" s="1">
        <f>'PR-RAS'!E162</f>
        <v>0</v>
      </c>
      <c r="E158" s="1">
        <v>0</v>
      </c>
      <c r="F158" s="1">
        <v>0</v>
      </c>
      <c r="G158" s="2">
        <f t="shared" si="0"/>
        <v>3.7052</v>
      </c>
      <c r="H158" s="2">
        <f t="shared" si="1"/>
        <v>0.39999999999999858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164184.26999999999</v>
      </c>
      <c r="D159" s="1">
        <f>'PR-RAS'!E163</f>
        <v>154981.21000000002</v>
      </c>
      <c r="E159" s="1">
        <v>0</v>
      </c>
      <c r="F159" s="1">
        <v>0</v>
      </c>
      <c r="G159" s="2">
        <f t="shared" si="0"/>
        <v>74915.177020000017</v>
      </c>
      <c r="H159" s="2">
        <f t="shared" si="1"/>
        <v>0.48000000001047738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53826.080000000002</v>
      </c>
      <c r="D160" s="1">
        <f>'PR-RAS'!E164</f>
        <v>50272.480000000003</v>
      </c>
      <c r="E160" s="1">
        <v>0</v>
      </c>
      <c r="F160" s="1">
        <v>0</v>
      </c>
      <c r="G160" s="2">
        <f t="shared" si="0"/>
        <v>24544.995360000001</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9124.67</v>
      </c>
      <c r="D161" s="1">
        <f>'PR-RAS'!E165</f>
        <v>8664.93</v>
      </c>
      <c r="E161" s="1">
        <v>0</v>
      </c>
      <c r="F161" s="1">
        <v>0</v>
      </c>
      <c r="G161" s="2">
        <f t="shared" si="0"/>
        <v>4232.7248</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43036.01</v>
      </c>
      <c r="D162" s="1">
        <f>'PR-RAS'!E166</f>
        <v>39183.15</v>
      </c>
      <c r="E162" s="1">
        <v>0</v>
      </c>
      <c r="F162" s="1">
        <v>0</v>
      </c>
      <c r="G162" s="2">
        <f t="shared" si="0"/>
        <v>19545.771909999999</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833.5</v>
      </c>
      <c r="D163" s="1">
        <f>'PR-RAS'!E167</f>
        <v>892</v>
      </c>
      <c r="E163" s="1">
        <v>0</v>
      </c>
      <c r="F163" s="1">
        <v>0</v>
      </c>
      <c r="G163" s="2">
        <f t="shared" si="0"/>
        <v>424.03500000000003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831.9</v>
      </c>
      <c r="D164" s="1">
        <f>'PR-RAS'!E168</f>
        <v>1532.4</v>
      </c>
      <c r="E164" s="1">
        <v>0</v>
      </c>
      <c r="F164" s="1">
        <v>0</v>
      </c>
      <c r="G164" s="2">
        <f t="shared" si="0"/>
        <v>635.16210000000012</v>
      </c>
      <c r="H164" s="2">
        <f t="shared" si="1"/>
        <v>0.50000000000011369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33472.89</v>
      </c>
      <c r="D165" s="1">
        <f>'PR-RAS'!E169</f>
        <v>18217.3</v>
      </c>
      <c r="E165" s="1">
        <v>0</v>
      </c>
      <c r="F165" s="1">
        <v>0</v>
      </c>
      <c r="G165" s="2">
        <f t="shared" si="0"/>
        <v>11464.82836</v>
      </c>
      <c r="H165" s="2">
        <f t="shared" si="1"/>
        <v>0.40999999999985448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8306.58</v>
      </c>
      <c r="D166" s="1">
        <f>'PR-RAS'!E170</f>
        <v>6713.04</v>
      </c>
      <c r="E166" s="1">
        <v>0</v>
      </c>
      <c r="F166" s="1">
        <v>0</v>
      </c>
      <c r="G166" s="2">
        <f t="shared" si="0"/>
        <v>3585.8888999999999</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21998.03</v>
      </c>
      <c r="D168" s="1">
        <f>'PR-RAS'!E172</f>
        <v>9166.81</v>
      </c>
      <c r="E168" s="1">
        <v>0</v>
      </c>
      <c r="F168" s="1">
        <v>0</v>
      </c>
      <c r="G168" s="2">
        <f t="shared" si="0"/>
        <v>6735.3855499999991</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601.72</v>
      </c>
      <c r="D169" s="1">
        <f>'PR-RAS'!E173</f>
        <v>1231.68</v>
      </c>
      <c r="E169" s="1">
        <v>0</v>
      </c>
      <c r="F169" s="1">
        <v>0</v>
      </c>
      <c r="G169" s="2">
        <f t="shared" si="0"/>
        <v>514.93344000000002</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2566.56</v>
      </c>
      <c r="D170" s="1">
        <f>'PR-RAS'!E174</f>
        <v>1105.77</v>
      </c>
      <c r="E170" s="1">
        <v>0</v>
      </c>
      <c r="F170" s="1">
        <v>0</v>
      </c>
      <c r="G170" s="2">
        <f t="shared" si="0"/>
        <v>807.49890000000016</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68747.39</v>
      </c>
      <c r="D173" s="1">
        <f>'PR-RAS'!E177</f>
        <v>73013.490000000005</v>
      </c>
      <c r="E173" s="1">
        <v>0</v>
      </c>
      <c r="F173" s="1">
        <v>0</v>
      </c>
      <c r="G173" s="2">
        <f t="shared" si="0"/>
        <v>36941.191639999997</v>
      </c>
      <c r="H173" s="2">
        <f t="shared" si="1"/>
        <v>0.88000000000465661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2827.23</v>
      </c>
      <c r="D174" s="1">
        <f>'PR-RAS'!E178</f>
        <v>2575.15</v>
      </c>
      <c r="E174" s="1">
        <v>0</v>
      </c>
      <c r="F174" s="1">
        <v>0</v>
      </c>
      <c r="G174" s="2">
        <f t="shared" si="0"/>
        <v>1380.1126899999999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2167.9899999999998</v>
      </c>
      <c r="D175" s="1">
        <f>'PR-RAS'!E179</f>
        <v>2178.9899999999998</v>
      </c>
      <c r="E175" s="1">
        <v>0</v>
      </c>
      <c r="F175" s="1">
        <v>0</v>
      </c>
      <c r="G175" s="2">
        <f t="shared" si="0"/>
        <v>1135.5187799999999</v>
      </c>
      <c r="H175" s="2">
        <f t="shared" si="1"/>
        <v>2.0000000000436557E-2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6220.72</v>
      </c>
      <c r="D176" s="1">
        <f>'PR-RAS'!E180</f>
        <v>6354.47</v>
      </c>
      <c r="E176" s="1">
        <v>0</v>
      </c>
      <c r="F176" s="1">
        <v>0</v>
      </c>
      <c r="G176" s="2">
        <f t="shared" si="0"/>
        <v>3312.6904999999997</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655.16</v>
      </c>
      <c r="D177" s="1">
        <f>'PR-RAS'!E181</f>
        <v>673.38</v>
      </c>
      <c r="E177" s="1">
        <v>0</v>
      </c>
      <c r="F177" s="1">
        <v>0</v>
      </c>
      <c r="G177" s="2">
        <f t="shared" si="0"/>
        <v>352.33792</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12996.79</v>
      </c>
      <c r="D178" s="1">
        <f>'PR-RAS'!E182</f>
        <v>13420.39</v>
      </c>
      <c r="E178" s="1">
        <v>0</v>
      </c>
      <c r="F178" s="1">
        <v>0</v>
      </c>
      <c r="G178" s="2">
        <f t="shared" si="0"/>
        <v>7051.2498899999991</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2226.91</v>
      </c>
      <c r="D179" s="1">
        <f>'PR-RAS'!E183</f>
        <v>1656</v>
      </c>
      <c r="E179" s="1">
        <v>0</v>
      </c>
      <c r="F179" s="1">
        <v>0</v>
      </c>
      <c r="G179" s="2">
        <f t="shared" si="0"/>
        <v>985.92597999999998</v>
      </c>
      <c r="H179" s="2">
        <f t="shared" si="1"/>
        <v>9.0000000000145519E-2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21247.7</v>
      </c>
      <c r="D180" s="1">
        <f>'PR-RAS'!E184</f>
        <v>23756.85</v>
      </c>
      <c r="E180" s="1">
        <v>0</v>
      </c>
      <c r="F180" s="1">
        <v>0</v>
      </c>
      <c r="G180" s="2">
        <f t="shared" si="0"/>
        <v>12308.290599999998</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6839.79</v>
      </c>
      <c r="D181" s="1">
        <f>'PR-RAS'!E185</f>
        <v>8068.52</v>
      </c>
      <c r="E181" s="1">
        <v>0</v>
      </c>
      <c r="F181" s="1">
        <v>0</v>
      </c>
      <c r="G181" s="2">
        <f t="shared" si="0"/>
        <v>4135.8294000000005</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13565.1</v>
      </c>
      <c r="D182" s="1">
        <f>'PR-RAS'!E186</f>
        <v>14329.74</v>
      </c>
      <c r="E182" s="1">
        <v>0</v>
      </c>
      <c r="F182" s="1">
        <v>0</v>
      </c>
      <c r="G182" s="2">
        <f t="shared" si="0"/>
        <v>7642.6489799999999</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2738.6</v>
      </c>
      <c r="E183" s="1">
        <v>0</v>
      </c>
      <c r="F183" s="1">
        <v>0</v>
      </c>
      <c r="G183" s="2">
        <f t="shared" si="0"/>
        <v>996.85039999999992</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8137.91</v>
      </c>
      <c r="D184" s="1">
        <f>'PR-RAS'!E188</f>
        <v>10739.34</v>
      </c>
      <c r="E184" s="1">
        <v>0</v>
      </c>
      <c r="F184" s="1">
        <v>0</v>
      </c>
      <c r="G184" s="2">
        <f t="shared" si="0"/>
        <v>5419.8359700000001</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1517.79</v>
      </c>
      <c r="D187" s="1">
        <f>'PR-RAS'!E191</f>
        <v>1363.41</v>
      </c>
      <c r="E187" s="1">
        <v>0</v>
      </c>
      <c r="F187" s="1">
        <v>0</v>
      </c>
      <c r="G187" s="2">
        <f t="shared" si="0"/>
        <v>789.49746000000005</v>
      </c>
      <c r="H187" s="2">
        <f t="shared" si="1"/>
        <v>0.62000000000011823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1466.59</v>
      </c>
      <c r="D188" s="1">
        <f>'PR-RAS'!E192</f>
        <v>1070.0899999999999</v>
      </c>
      <c r="E188" s="1">
        <v>0</v>
      </c>
      <c r="F188" s="1">
        <v>0</v>
      </c>
      <c r="G188" s="2">
        <f t="shared" si="0"/>
        <v>674.46598999999992</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1646.09</v>
      </c>
      <c r="D189" s="1">
        <f>'PR-RAS'!E193</f>
        <v>1664.43</v>
      </c>
      <c r="E189" s="1">
        <v>0</v>
      </c>
      <c r="F189" s="1">
        <v>0</v>
      </c>
      <c r="G189" s="2">
        <f t="shared" si="0"/>
        <v>935.29059999999993</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691.07</v>
      </c>
      <c r="D190" s="1">
        <f>'PR-RAS'!E194</f>
        <v>0</v>
      </c>
      <c r="E190" s="1">
        <v>0</v>
      </c>
      <c r="F190" s="1">
        <v>0</v>
      </c>
      <c r="G190" s="2">
        <f t="shared" si="0"/>
        <v>130.61223000000001</v>
      </c>
      <c r="H190" s="2">
        <f t="shared" si="1"/>
        <v>7.0000000000050022E-2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2816.37</v>
      </c>
      <c r="D191" s="1">
        <f>'PR-RAS'!E195</f>
        <v>6641.41</v>
      </c>
      <c r="E191" s="1">
        <v>0</v>
      </c>
      <c r="F191" s="1">
        <v>0</v>
      </c>
      <c r="G191" s="2">
        <f t="shared" si="0"/>
        <v>3058.8460999999998</v>
      </c>
      <c r="H191" s="2">
        <f t="shared" si="1"/>
        <v>0.77999999999974534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1474.38</v>
      </c>
      <c r="D192" s="1">
        <f>'PR-RAS'!E196</f>
        <v>1137</v>
      </c>
      <c r="E192" s="1">
        <v>0</v>
      </c>
      <c r="F192" s="1">
        <v>0</v>
      </c>
      <c r="G192" s="2">
        <f t="shared" si="0"/>
        <v>715.94058000000007</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1474.38</v>
      </c>
      <c r="D206" s="1">
        <f>'PR-RAS'!E210</f>
        <v>1137</v>
      </c>
      <c r="E206" s="1">
        <v>0</v>
      </c>
      <c r="F206" s="1">
        <v>0</v>
      </c>
      <c r="G206" s="2">
        <f t="shared" si="0"/>
        <v>768.41790000000003</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966.5</v>
      </c>
      <c r="D207" s="1">
        <f>'PR-RAS'!E211</f>
        <v>1136.8900000000001</v>
      </c>
      <c r="E207" s="1">
        <v>0</v>
      </c>
      <c r="F207" s="1">
        <v>0</v>
      </c>
      <c r="G207" s="2">
        <f t="shared" si="0"/>
        <v>667.49768000000006</v>
      </c>
      <c r="H207" s="2">
        <f t="shared" si="1"/>
        <v>0.60999999999989996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507.88</v>
      </c>
      <c r="D209" s="1">
        <f>'PR-RAS'!E213</f>
        <v>0.11</v>
      </c>
      <c r="E209" s="1">
        <v>0</v>
      </c>
      <c r="F209" s="1">
        <v>0</v>
      </c>
      <c r="G209" s="2">
        <f t="shared" si="0"/>
        <v>105.6848</v>
      </c>
      <c r="H209" s="2">
        <f t="shared" si="1"/>
        <v>0.23000000000000453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839173.47000000009</v>
      </c>
      <c r="D285" s="1">
        <f>'PR-RAS'!E289</f>
        <v>937258.56</v>
      </c>
      <c r="E285" s="1">
        <v>0</v>
      </c>
      <c r="F285" s="1">
        <v>0</v>
      </c>
      <c r="G285" s="2">
        <f t="shared" si="8"/>
        <v>770688.12756000005</v>
      </c>
      <c r="H285" s="2">
        <f t="shared" si="9"/>
        <v>0.91000000003259629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931.59999999997672</v>
      </c>
      <c r="D286" s="1">
        <f>'PR-RAS'!E290</f>
        <v>34370.839999999967</v>
      </c>
      <c r="E286" s="1">
        <v>0</v>
      </c>
      <c r="F286" s="1">
        <v>0</v>
      </c>
      <c r="G286" s="2">
        <f t="shared" si="8"/>
        <v>19856.884799999974</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32775.300000000003</v>
      </c>
      <c r="D288" s="1">
        <f>'PR-RAS'!E292</f>
        <v>13726.67</v>
      </c>
      <c r="E288" s="1">
        <v>0</v>
      </c>
      <c r="F288" s="1">
        <v>0</v>
      </c>
      <c r="G288" s="2">
        <f t="shared" si="8"/>
        <v>17285.61968</v>
      </c>
      <c r="H288" s="2">
        <f t="shared" si="9"/>
        <v>0.63000000000283762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2854.2</v>
      </c>
      <c r="D290" s="1">
        <f>'PR-RAS'!E294</f>
        <v>3724.68</v>
      </c>
      <c r="E290" s="1">
        <v>0</v>
      </c>
      <c r="F290" s="1">
        <v>0</v>
      </c>
      <c r="G290" s="2">
        <f t="shared" si="8"/>
        <v>2977.7288399999998</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18368.000000000004</v>
      </c>
      <c r="D345" s="1">
        <f>'PR-RAS'!E350</f>
        <v>7726.22</v>
      </c>
      <c r="E345" s="1">
        <v>0</v>
      </c>
      <c r="F345" s="1">
        <v>0</v>
      </c>
      <c r="G345" s="2">
        <f t="shared" si="8"/>
        <v>11634.23136</v>
      </c>
      <c r="H345" s="2">
        <f t="shared" si="9"/>
        <v>0.22000000000389264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18368.000000000004</v>
      </c>
      <c r="D358" s="1">
        <f>'PR-RAS'!E363</f>
        <v>7726.22</v>
      </c>
      <c r="E358" s="1">
        <v>0</v>
      </c>
      <c r="F358" s="1">
        <v>0</v>
      </c>
      <c r="G358" s="2">
        <f t="shared" si="8"/>
        <v>12073.897080000001</v>
      </c>
      <c r="H358" s="2">
        <f t="shared" si="9"/>
        <v>0.22000000000389264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18033.010000000002</v>
      </c>
      <c r="D364" s="1">
        <f>'PR-RAS'!E369</f>
        <v>7490.89</v>
      </c>
      <c r="E364" s="1">
        <v>0</v>
      </c>
      <c r="F364" s="1">
        <v>0</v>
      </c>
      <c r="G364" s="2">
        <f t="shared" si="8"/>
        <v>11984.368769999999</v>
      </c>
      <c r="H364" s="2">
        <f t="shared" si="9"/>
        <v>0.12000000000170985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10163.67</v>
      </c>
      <c r="D365" s="1">
        <f>'PR-RAS'!E370</f>
        <v>3505.76</v>
      </c>
      <c r="E365" s="1">
        <v>0</v>
      </c>
      <c r="F365" s="1">
        <v>0</v>
      </c>
      <c r="G365" s="2">
        <f t="shared" si="8"/>
        <v>6251.7691600000007</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7869.34</v>
      </c>
      <c r="D370" s="1">
        <f>'PR-RAS'!E375</f>
        <v>3985.13</v>
      </c>
      <c r="E370" s="1">
        <v>0</v>
      </c>
      <c r="F370" s="1">
        <v>0</v>
      </c>
      <c r="G370" s="2">
        <f t="shared" si="8"/>
        <v>5844.8123999999998</v>
      </c>
      <c r="H370" s="2">
        <f t="shared" si="9"/>
        <v>0.47000000000025466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334.99</v>
      </c>
      <c r="D378" s="1">
        <f>'PR-RAS'!E383</f>
        <v>235.33</v>
      </c>
      <c r="E378" s="1">
        <v>0</v>
      </c>
      <c r="F378" s="1">
        <v>0</v>
      </c>
      <c r="G378" s="2">
        <f t="shared" si="8"/>
        <v>303.73005000000006</v>
      </c>
      <c r="H378" s="2">
        <f t="shared" si="9"/>
        <v>0.34000000000000341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334.99</v>
      </c>
      <c r="D379" s="1">
        <f>'PR-RAS'!E384</f>
        <v>235.33</v>
      </c>
      <c r="E379" s="1">
        <v>0</v>
      </c>
      <c r="F379" s="1">
        <v>0</v>
      </c>
      <c r="G379" s="2">
        <f t="shared" si="8"/>
        <v>304.53570000000002</v>
      </c>
      <c r="H379" s="2">
        <f t="shared" si="9"/>
        <v>0.34000000000000341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18368.000000000004</v>
      </c>
      <c r="D403" s="1">
        <f>'PR-RAS'!E408</f>
        <v>7726.22</v>
      </c>
      <c r="E403" s="1">
        <v>0</v>
      </c>
      <c r="F403" s="1">
        <v>0</v>
      </c>
      <c r="G403" s="2">
        <f t="shared" si="8"/>
        <v>13595.816880000002</v>
      </c>
      <c r="H403" s="2">
        <f t="shared" si="9"/>
        <v>0.22000000000389264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840105.07000000007</v>
      </c>
      <c r="D407" s="1">
        <f>'PR-RAS'!E412</f>
        <v>971629.4</v>
      </c>
      <c r="E407" s="1">
        <v>0</v>
      </c>
      <c r="F407" s="1">
        <v>0</v>
      </c>
      <c r="G407" s="2">
        <f t="shared" si="8"/>
        <v>1130045.7312200002</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857541.47000000009</v>
      </c>
      <c r="D408" s="1">
        <f>'PR-RAS'!E413</f>
        <v>944984.78</v>
      </c>
      <c r="E408" s="1">
        <v>0</v>
      </c>
      <c r="F408" s="1">
        <v>0</v>
      </c>
      <c r="G408" s="2">
        <f t="shared" si="8"/>
        <v>1118236.98921</v>
      </c>
      <c r="H408" s="2">
        <f t="shared" si="9"/>
        <v>0.69000000006053597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26644.619999999995</v>
      </c>
      <c r="E409" s="1">
        <v>0</v>
      </c>
      <c r="F409" s="1">
        <v>0</v>
      </c>
      <c r="G409" s="2">
        <f t="shared" si="8"/>
        <v>21742.009919999993</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17436.400000000023</v>
      </c>
      <c r="D410" s="1">
        <f>'PR-RAS'!E415</f>
        <v>0</v>
      </c>
      <c r="E410" s="1">
        <v>0</v>
      </c>
      <c r="F410" s="1">
        <v>0</v>
      </c>
      <c r="G410" s="2">
        <f t="shared" si="8"/>
        <v>7131.4876000000095</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32775.300000000003</v>
      </c>
      <c r="D411" s="1">
        <f>'PR-RAS'!E416</f>
        <v>13726.67</v>
      </c>
      <c r="E411" s="1">
        <v>0</v>
      </c>
      <c r="F411" s="1">
        <v>0</v>
      </c>
      <c r="G411" s="2">
        <f t="shared" si="8"/>
        <v>24693.742399999999</v>
      </c>
      <c r="H411" s="2">
        <f t="shared" si="9"/>
        <v>0.63000000000283762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2854.2</v>
      </c>
      <c r="D413" s="1">
        <f>'PR-RAS'!E418</f>
        <v>3724.68</v>
      </c>
      <c r="E413" s="1">
        <v>0</v>
      </c>
      <c r="F413" s="1">
        <v>0</v>
      </c>
      <c r="G413" s="2">
        <f t="shared" si="8"/>
        <v>4245.0667199999998</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310.57</v>
      </c>
      <c r="D522" s="1">
        <f>'PR-RAS'!E528</f>
        <v>0</v>
      </c>
      <c r="E522" s="1">
        <v>0</v>
      </c>
      <c r="F522" s="1">
        <v>0</v>
      </c>
      <c r="G522" s="2">
        <f t="shared" ref="G522:G809" si="10">(B522/1000)*(C522*1+D522*2)</f>
        <v>161.80697000000001</v>
      </c>
      <c r="H522" s="2">
        <f t="shared" ref="H522:H809" si="11">ABS(C522-ROUND(C522,0))+ABS(D522-ROUND(D522,0))</f>
        <v>0.43000000000000682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310.57</v>
      </c>
      <c r="D587" s="1">
        <f>'PR-RAS'!E593</f>
        <v>0</v>
      </c>
      <c r="E587" s="1">
        <v>0</v>
      </c>
      <c r="F587" s="1">
        <v>0</v>
      </c>
      <c r="G587" s="2">
        <f t="shared" si="10"/>
        <v>181.99401999999998</v>
      </c>
      <c r="H587" s="2">
        <f t="shared" si="11"/>
        <v>0.43000000000000682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310.57</v>
      </c>
      <c r="D606" s="1">
        <f>'PR-RAS'!E612</f>
        <v>0</v>
      </c>
      <c r="E606" s="1">
        <v>0</v>
      </c>
      <c r="F606" s="1">
        <v>0</v>
      </c>
      <c r="G606" s="2">
        <f t="shared" si="10"/>
        <v>187.89484999999999</v>
      </c>
      <c r="H606" s="2">
        <f t="shared" si="11"/>
        <v>0.43000000000000682</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310.57</v>
      </c>
      <c r="D607" s="1">
        <f>'PR-RAS'!E613</f>
        <v>0</v>
      </c>
      <c r="E607" s="1">
        <v>0</v>
      </c>
      <c r="F607" s="1">
        <v>0</v>
      </c>
      <c r="G607" s="2">
        <f t="shared" si="10"/>
        <v>188.20542</v>
      </c>
      <c r="H607" s="2">
        <f t="shared" si="11"/>
        <v>0.43000000000000682</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310.57</v>
      </c>
      <c r="D630" s="1">
        <f>'PR-RAS'!E636</f>
        <v>0</v>
      </c>
      <c r="E630" s="1">
        <v>0</v>
      </c>
      <c r="F630" s="1">
        <v>0</v>
      </c>
      <c r="G630" s="2">
        <f t="shared" si="10"/>
        <v>195.34853000000001</v>
      </c>
      <c r="H630" s="2">
        <f t="shared" si="11"/>
        <v>0.43000000000000682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310.57</v>
      </c>
      <c r="D631" s="1">
        <f>'PR-RAS'!E637</f>
        <v>0</v>
      </c>
      <c r="E631" s="1">
        <v>0</v>
      </c>
      <c r="F631" s="1">
        <v>0</v>
      </c>
      <c r="G631" s="2">
        <f t="shared" si="10"/>
        <v>195.6591</v>
      </c>
      <c r="H631" s="2">
        <f t="shared" si="11"/>
        <v>0.43000000000000682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840105.07000000007</v>
      </c>
      <c r="D633" s="1">
        <f>'PR-RAS'!E639</f>
        <v>971629.4</v>
      </c>
      <c r="E633" s="1">
        <v>0</v>
      </c>
      <c r="F633" s="1">
        <v>0</v>
      </c>
      <c r="G633" s="2">
        <f t="shared" si="10"/>
        <v>1759085.9658400002</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857852.04</v>
      </c>
      <c r="D634" s="1">
        <f>'PR-RAS'!E640</f>
        <v>944984.78</v>
      </c>
      <c r="E634" s="1">
        <v>0</v>
      </c>
      <c r="F634" s="1">
        <v>0</v>
      </c>
      <c r="G634" s="2">
        <f t="shared" si="10"/>
        <v>1739371.0728</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26644.619999999995</v>
      </c>
      <c r="E635" s="1">
        <v>0</v>
      </c>
      <c r="F635" s="1">
        <v>0</v>
      </c>
      <c r="G635" s="2">
        <f t="shared" si="10"/>
        <v>33785.378159999993</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17746.969999999972</v>
      </c>
      <c r="D636" s="1">
        <f>'PR-RAS'!E642</f>
        <v>0</v>
      </c>
      <c r="E636" s="1">
        <v>0</v>
      </c>
      <c r="F636" s="1">
        <v>0</v>
      </c>
      <c r="G636" s="2">
        <f t="shared" si="10"/>
        <v>11269.325949999982</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33085.870000000003</v>
      </c>
      <c r="D637" s="1">
        <f>'PR-RAS'!E643</f>
        <v>13726.67</v>
      </c>
      <c r="E637" s="1">
        <v>0</v>
      </c>
      <c r="F637" s="1">
        <v>0</v>
      </c>
      <c r="G637" s="2">
        <f t="shared" si="10"/>
        <v>38502.937560000006</v>
      </c>
      <c r="H637" s="2">
        <f t="shared" si="11"/>
        <v>0.4599999999973079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15338.900000000031</v>
      </c>
      <c r="D639" s="1">
        <f>'PR-RAS'!E645</f>
        <v>40371.289999999994</v>
      </c>
      <c r="E639" s="1">
        <v>0</v>
      </c>
      <c r="F639" s="1">
        <v>0</v>
      </c>
      <c r="G639" s="2">
        <f t="shared" si="10"/>
        <v>61299.984240000005</v>
      </c>
      <c r="H639" s="2">
        <f t="shared" si="11"/>
        <v>0.38999999996303814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61989.4</v>
      </c>
      <c r="D641" s="1">
        <f>'PR-RAS'!E647</f>
        <v>73386.22</v>
      </c>
      <c r="E641" s="1">
        <v>0</v>
      </c>
      <c r="F641" s="1">
        <v>0</v>
      </c>
      <c r="G641" s="2">
        <f t="shared" si="10"/>
        <v>133607.57759999999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41026.89</v>
      </c>
      <c r="D642" s="1">
        <f>'PR-RAS'!E649</f>
        <v>23466.49</v>
      </c>
      <c r="E642" s="1">
        <v>0</v>
      </c>
      <c r="F642" s="1">
        <v>0</v>
      </c>
      <c r="G642" s="2">
        <f t="shared" si="10"/>
        <v>56382.276669999999</v>
      </c>
      <c r="H642" s="2">
        <f t="shared" si="11"/>
        <v>0.60000000000218279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123118.31</v>
      </c>
      <c r="D643" s="1">
        <f>'PR-RAS'!E650</f>
        <v>149068.66</v>
      </c>
      <c r="E643" s="1">
        <v>0</v>
      </c>
      <c r="F643" s="1">
        <v>0</v>
      </c>
      <c r="G643" s="2">
        <f t="shared" si="10"/>
        <v>270446.11446000001</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140678.71</v>
      </c>
      <c r="D644" s="1">
        <f>'PR-RAS'!E651</f>
        <v>125994.9</v>
      </c>
      <c r="E644" s="1">
        <v>0</v>
      </c>
      <c r="F644" s="1">
        <v>0</v>
      </c>
      <c r="G644" s="2">
        <f t="shared" si="10"/>
        <v>252485.85193</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23466.49000000002</v>
      </c>
      <c r="D645" s="1">
        <f>'PR-RAS'!E652</f>
        <v>46540.25</v>
      </c>
      <c r="E645" s="1">
        <v>0</v>
      </c>
      <c r="F645" s="1">
        <v>0</v>
      </c>
      <c r="G645" s="2">
        <f t="shared" si="10"/>
        <v>75056.261560000014</v>
      </c>
      <c r="H645" s="2">
        <f t="shared" si="11"/>
        <v>0.7400000000197906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36</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32</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721863.93</v>
      </c>
      <c r="D668" s="1">
        <f>'PR-RAS'!E675</f>
        <v>821094.24</v>
      </c>
      <c r="E668" s="1">
        <v>0</v>
      </c>
      <c r="F668" s="1">
        <v>0</v>
      </c>
      <c r="G668" s="2">
        <f t="shared" si="10"/>
        <v>1576822.9574700003</v>
      </c>
      <c r="H668" s="2">
        <f t="shared" si="11"/>
        <v>0.30999999993946403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70021.899999999994</v>
      </c>
      <c r="D703" s="1">
        <f>'PR-RAS'!E710</f>
        <v>81508.63</v>
      </c>
      <c r="E703" s="1">
        <v>0</v>
      </c>
      <c r="F703" s="1">
        <v>0</v>
      </c>
      <c r="G703" s="2">
        <f t="shared" si="10"/>
        <v>163593.49031999998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1140.5899999999999</v>
      </c>
      <c r="D710" s="1">
        <f>'PR-RAS'!E717</f>
        <v>1103.5999999999999</v>
      </c>
      <c r="E710" s="1">
        <v>0</v>
      </c>
      <c r="F710" s="1">
        <v>0</v>
      </c>
      <c r="G710" s="2">
        <f t="shared" si="10"/>
        <v>2373.58311</v>
      </c>
      <c r="H710" s="2">
        <f t="shared" si="11"/>
        <v>0.8100000000001728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43036.01</v>
      </c>
      <c r="D711" s="1">
        <f>'PR-RAS'!E718</f>
        <v>39183.15</v>
      </c>
      <c r="E711" s="1">
        <v>0</v>
      </c>
      <c r="F711" s="1">
        <v>0</v>
      </c>
      <c r="G711" s="2">
        <f t="shared" si="10"/>
        <v>86195.64009999999</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1610.59</v>
      </c>
      <c r="D713" s="1">
        <f>'PR-RAS'!E720</f>
        <v>1656</v>
      </c>
      <c r="E713" s="1">
        <v>0</v>
      </c>
      <c r="F713" s="1">
        <v>0</v>
      </c>
      <c r="G713" s="2">
        <f t="shared" si="10"/>
        <v>3504.8840799999998</v>
      </c>
      <c r="H713" s="2">
        <f t="shared" si="11"/>
        <v>0.41000000000008185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4959.3599999999997</v>
      </c>
      <c r="D714" s="1">
        <f>'PR-RAS'!E721</f>
        <v>1024.77</v>
      </c>
      <c r="E714" s="1">
        <v>0</v>
      </c>
      <c r="F714" s="1">
        <v>0</v>
      </c>
      <c r="G714" s="2">
        <f t="shared" si="10"/>
        <v>4997.3456999999999</v>
      </c>
      <c r="H714" s="2">
        <f t="shared" si="11"/>
        <v>0.58999999999969077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15045.72</v>
      </c>
      <c r="D715" s="1">
        <f>'PR-RAS'!E722</f>
        <v>21854.880000000001</v>
      </c>
      <c r="E715" s="1">
        <v>0</v>
      </c>
      <c r="F715" s="1">
        <v>0</v>
      </c>
      <c r="G715" s="2">
        <f t="shared" si="10"/>
        <v>41951.41272</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471175.09999999986</v>
      </c>
      <c r="D984" s="6">
        <f>BILANCA!E6</f>
        <v>504456.3899999999</v>
      </c>
      <c r="E984" s="6">
        <v>0</v>
      </c>
      <c r="F984" s="6">
        <v>0</v>
      </c>
      <c r="G984" s="7">
        <f t="shared" ref="G984:G1241" si="22">B984/1000*C984+B984/500*D984</f>
        <v>1480.0878799999996</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381690.29999999987</v>
      </c>
      <c r="D985" s="1">
        <f>BILANCA!E7</f>
        <v>380335.72999999986</v>
      </c>
      <c r="E985" s="1">
        <v>0</v>
      </c>
      <c r="F985" s="1">
        <v>0</v>
      </c>
      <c r="G985" s="2">
        <f t="shared" si="22"/>
        <v>2284.7235199999996</v>
      </c>
      <c r="H985" s="2">
        <f t="shared" si="19"/>
        <v>0.57000000000698492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374058.73999999987</v>
      </c>
      <c r="D990" s="1">
        <f>BILANCA!E12</f>
        <v>372704.16999999987</v>
      </c>
      <c r="E990" s="1">
        <v>0</v>
      </c>
      <c r="F990" s="1">
        <v>0</v>
      </c>
      <c r="G990" s="2">
        <f t="shared" si="22"/>
        <v>7836.269559999997</v>
      </c>
      <c r="H990" s="2">
        <f t="shared" si="19"/>
        <v>0.42999999999301508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316462.8</v>
      </c>
      <c r="D991" s="1">
        <f>BILANCA!E13</f>
        <v>312419.93</v>
      </c>
      <c r="E991" s="1">
        <v>0</v>
      </c>
      <c r="F991" s="1">
        <v>0</v>
      </c>
      <c r="G991" s="2">
        <f t="shared" si="22"/>
        <v>7530.4212800000005</v>
      </c>
      <c r="H991" s="2">
        <f t="shared" si="19"/>
        <v>0.27000000001862645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323429.71999999997</v>
      </c>
      <c r="D993" s="1">
        <f>BILANCA!E15</f>
        <v>323429.71999999997</v>
      </c>
      <c r="E993" s="1">
        <v>0</v>
      </c>
      <c r="F993" s="1">
        <v>0</v>
      </c>
      <c r="G993" s="2">
        <f t="shared" si="22"/>
        <v>9702.891599999999</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6966.92</v>
      </c>
      <c r="D996" s="1">
        <f>BILANCA!E18</f>
        <v>11009.79</v>
      </c>
      <c r="E996" s="1">
        <v>0</v>
      </c>
      <c r="F996" s="1">
        <v>0</v>
      </c>
      <c r="G996" s="2">
        <f t="shared" si="22"/>
        <v>376.8245</v>
      </c>
      <c r="H996" s="2">
        <f t="shared" si="19"/>
        <v>0.28999999999905413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44135.129999999888</v>
      </c>
      <c r="D997" s="1">
        <f>BILANCA!E19</f>
        <v>46916.769999999902</v>
      </c>
      <c r="E997" s="1">
        <v>0</v>
      </c>
      <c r="F997" s="1">
        <v>0</v>
      </c>
      <c r="G997" s="2">
        <f t="shared" si="22"/>
        <v>1931.5613799999958</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105935.34</v>
      </c>
      <c r="D998" s="1">
        <f>BILANCA!E20</f>
        <v>107571.17</v>
      </c>
      <c r="E998" s="1">
        <v>0</v>
      </c>
      <c r="F998" s="1">
        <v>0</v>
      </c>
      <c r="G998" s="2">
        <f t="shared" si="22"/>
        <v>4816.1651999999995</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3752.3</v>
      </c>
      <c r="D999" s="1">
        <f>BILANCA!E21</f>
        <v>3749.91</v>
      </c>
      <c r="E999" s="1">
        <v>0</v>
      </c>
      <c r="F999" s="1">
        <v>0</v>
      </c>
      <c r="G999" s="2">
        <f t="shared" si="22"/>
        <v>180.03391999999999</v>
      </c>
      <c r="H999" s="2">
        <f t="shared" si="19"/>
        <v>0.39000000000032742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6798.54</v>
      </c>
      <c r="D1000" s="1">
        <f>BILANCA!E22</f>
        <v>16514.04</v>
      </c>
      <c r="E1000" s="1">
        <v>0</v>
      </c>
      <c r="F1000" s="1">
        <v>0</v>
      </c>
      <c r="G1000" s="2">
        <f t="shared" si="22"/>
        <v>677.05254000000014</v>
      </c>
      <c r="H1000" s="2">
        <f t="shared" si="19"/>
        <v>0.50000000000090949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501138.94</v>
      </c>
      <c r="D1003" s="1">
        <f>BILANCA!E25</f>
        <v>503152.22</v>
      </c>
      <c r="E1003" s="1">
        <v>0</v>
      </c>
      <c r="F1003" s="1">
        <v>0</v>
      </c>
      <c r="G1003" s="2">
        <f t="shared" si="22"/>
        <v>30148.867599999998</v>
      </c>
      <c r="H1003" s="2">
        <f t="shared" si="19"/>
        <v>0.27999999996973202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26080.82</v>
      </c>
      <c r="D1004" s="1">
        <f>BILANCA!E26</f>
        <v>26080.82</v>
      </c>
      <c r="E1004" s="1">
        <v>0</v>
      </c>
      <c r="F1004" s="1">
        <v>0</v>
      </c>
      <c r="G1004" s="2">
        <f t="shared" si="22"/>
        <v>1643.09166</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599570.81000000006</v>
      </c>
      <c r="D1006" s="1">
        <f>BILANCA!E28</f>
        <v>610151.39</v>
      </c>
      <c r="E1006" s="1">
        <v>0</v>
      </c>
      <c r="F1006" s="1">
        <v>0</v>
      </c>
      <c r="G1006" s="2">
        <f t="shared" si="22"/>
        <v>41857.092570000001</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13460.810000000001</v>
      </c>
      <c r="D1013" s="1">
        <f>BILANCA!E35</f>
        <v>13367.469999999998</v>
      </c>
      <c r="E1013" s="1">
        <v>0</v>
      </c>
      <c r="F1013" s="1">
        <v>0</v>
      </c>
      <c r="G1013" s="2">
        <f t="shared" si="22"/>
        <v>1205.8724999999999</v>
      </c>
      <c r="H1013" s="2">
        <f t="shared" si="19"/>
        <v>0.6599999999962165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4726.22</v>
      </c>
      <c r="D1014" s="1">
        <f>BILANCA!E36</f>
        <v>4961.55</v>
      </c>
      <c r="E1014" s="1">
        <v>0</v>
      </c>
      <c r="F1014" s="1">
        <v>0</v>
      </c>
      <c r="G1014" s="2">
        <f t="shared" si="22"/>
        <v>454.12891999999999</v>
      </c>
      <c r="H1014" s="2">
        <f t="shared" si="19"/>
        <v>0.67000000000007276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12356.96</v>
      </c>
      <c r="D1015" s="1">
        <f>BILANCA!E37</f>
        <v>12356.96</v>
      </c>
      <c r="E1015" s="1">
        <v>0</v>
      </c>
      <c r="F1015" s="1">
        <v>0</v>
      </c>
      <c r="G1015" s="2">
        <f t="shared" si="22"/>
        <v>1186.2681599999999</v>
      </c>
      <c r="H1015" s="2">
        <f t="shared" si="19"/>
        <v>8.000000000174623E-2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3622.37</v>
      </c>
      <c r="D1018" s="1">
        <f>BILANCA!E40</f>
        <v>3951.04</v>
      </c>
      <c r="E1018" s="1">
        <v>0</v>
      </c>
      <c r="F1018" s="1">
        <v>0</v>
      </c>
      <c r="G1018" s="2">
        <f t="shared" si="22"/>
        <v>403.35575000000006</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3269.79</v>
      </c>
      <c r="D1025" s="1">
        <f>BILANCA!E47</f>
        <v>3269.79</v>
      </c>
      <c r="E1025" s="1">
        <v>0</v>
      </c>
      <c r="F1025" s="1">
        <v>0</v>
      </c>
      <c r="G1025" s="2">
        <f t="shared" si="22"/>
        <v>411.99354000000005</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3269.79</v>
      </c>
      <c r="D1028" s="1">
        <f>BILANCA!E50</f>
        <v>3269.79</v>
      </c>
      <c r="E1028" s="1">
        <v>0</v>
      </c>
      <c r="F1028" s="1">
        <v>0</v>
      </c>
      <c r="G1028" s="2">
        <f t="shared" si="22"/>
        <v>441.42165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21000.080000000002</v>
      </c>
      <c r="D1032" s="1">
        <f>BILANCA!E54</f>
        <v>18361.490000000002</v>
      </c>
      <c r="E1032" s="1">
        <v>0</v>
      </c>
      <c r="F1032" s="1">
        <v>0</v>
      </c>
      <c r="G1032" s="2">
        <f t="shared" si="22"/>
        <v>2828.4299400000004</v>
      </c>
      <c r="H1032" s="2">
        <f t="shared" si="19"/>
        <v>0.57000000000334694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21000.080000000002</v>
      </c>
      <c r="D1033" s="1">
        <f>BILANCA!E55</f>
        <v>18361.490000000002</v>
      </c>
      <c r="E1033" s="1">
        <v>0</v>
      </c>
      <c r="F1033" s="1">
        <v>0</v>
      </c>
      <c r="G1033" s="2">
        <f t="shared" si="22"/>
        <v>2886.1530000000002</v>
      </c>
      <c r="H1033" s="2">
        <f t="shared" si="19"/>
        <v>0.57000000000334694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7631.56</v>
      </c>
      <c r="D1034" s="1">
        <f>BILANCA!E56</f>
        <v>7631.56</v>
      </c>
      <c r="E1034" s="1">
        <v>0</v>
      </c>
      <c r="F1034" s="1">
        <v>0</v>
      </c>
      <c r="G1034" s="2">
        <f t="shared" si="22"/>
        <v>1167.62868</v>
      </c>
      <c r="H1034" s="2">
        <f t="shared" si="19"/>
        <v>0.87999999999919964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7631.56</v>
      </c>
      <c r="D1035" s="1">
        <f>BILANCA!E57</f>
        <v>7631.56</v>
      </c>
      <c r="E1035" s="1">
        <v>0</v>
      </c>
      <c r="F1035" s="1">
        <v>0</v>
      </c>
      <c r="G1035" s="2">
        <f t="shared" si="22"/>
        <v>1190.5233599999999</v>
      </c>
      <c r="H1035" s="2">
        <f t="shared" si="19"/>
        <v>0.87999999999919964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89484.800000000003</v>
      </c>
      <c r="D1046" s="1">
        <f>BILANCA!E68</f>
        <v>124120.66</v>
      </c>
      <c r="E1046" s="1">
        <v>0</v>
      </c>
      <c r="F1046" s="1">
        <v>0</v>
      </c>
      <c r="G1046" s="2">
        <f t="shared" si="22"/>
        <v>21276.745560000003</v>
      </c>
      <c r="H1046" s="2">
        <f t="shared" si="19"/>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23466.49</v>
      </c>
      <c r="D1047" s="1">
        <f>BILANCA!E69</f>
        <v>46540.25</v>
      </c>
      <c r="E1047" s="1">
        <v>0</v>
      </c>
      <c r="F1047" s="1">
        <v>0</v>
      </c>
      <c r="G1047" s="2">
        <f t="shared" si="22"/>
        <v>7459.0073600000005</v>
      </c>
      <c r="H1047" s="2">
        <f t="shared" si="19"/>
        <v>0.74000000000160071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23466.49</v>
      </c>
      <c r="D1048" s="1">
        <f>BILANCA!E70</f>
        <v>46540.25</v>
      </c>
      <c r="E1048" s="1">
        <v>0</v>
      </c>
      <c r="F1048" s="1">
        <v>0</v>
      </c>
      <c r="G1048" s="2">
        <f t="shared" si="22"/>
        <v>7575.5543500000003</v>
      </c>
      <c r="H1048" s="2">
        <f t="shared" si="19"/>
        <v>0.74000000000160071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23466.49</v>
      </c>
      <c r="D1050" s="1">
        <f>BILANCA!E72</f>
        <v>46540.25</v>
      </c>
      <c r="E1050" s="1">
        <v>0</v>
      </c>
      <c r="F1050" s="1">
        <v>0</v>
      </c>
      <c r="G1050" s="2">
        <f t="shared" si="22"/>
        <v>7808.64833</v>
      </c>
      <c r="H1050" s="2">
        <f t="shared" si="19"/>
        <v>0.74000000000160071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1174.71</v>
      </c>
      <c r="D1056" s="1">
        <f>BILANCA!E78</f>
        <v>469.51</v>
      </c>
      <c r="E1056" s="1">
        <v>0</v>
      </c>
      <c r="F1056" s="1">
        <v>0</v>
      </c>
      <c r="G1056" s="2">
        <f t="shared" si="22"/>
        <v>154.30228999999997</v>
      </c>
      <c r="H1056" s="2">
        <f t="shared" si="19"/>
        <v>0.77999999999997272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1174.71</v>
      </c>
      <c r="D1064" s="1">
        <f>BILANCA!E86</f>
        <v>469.51</v>
      </c>
      <c r="E1064" s="1">
        <v>0</v>
      </c>
      <c r="F1064" s="1">
        <v>0</v>
      </c>
      <c r="G1064" s="2">
        <f t="shared" si="22"/>
        <v>171.21213</v>
      </c>
      <c r="H1064" s="2">
        <f t="shared" si="19"/>
        <v>0.77999999999997272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2854.2000000000003</v>
      </c>
      <c r="D1124" s="1">
        <f>BILANCA!E146</f>
        <v>3724.68</v>
      </c>
      <c r="E1124" s="1">
        <v>0</v>
      </c>
      <c r="F1124" s="1">
        <v>0</v>
      </c>
      <c r="G1124" s="2">
        <f t="shared" si="22"/>
        <v>1452.8019599999998</v>
      </c>
      <c r="H1124" s="2">
        <f t="shared" si="23"/>
        <v>0.52000000000043656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3028.07</v>
      </c>
      <c r="D1137" s="1">
        <f>BILANCA!E159</f>
        <v>3854.1</v>
      </c>
      <c r="E1137" s="1">
        <v>0</v>
      </c>
      <c r="F1137" s="1">
        <v>0</v>
      </c>
      <c r="G1137" s="2">
        <f t="shared" si="22"/>
        <v>1653.3855799999999</v>
      </c>
      <c r="H1137" s="2">
        <f t="shared" si="23"/>
        <v>0.17000000000007276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173.87</v>
      </c>
      <c r="D1141" s="1">
        <f>BILANCA!E163</f>
        <v>129.41999999999999</v>
      </c>
      <c r="E1141" s="1">
        <v>0</v>
      </c>
      <c r="F1141" s="1">
        <v>0</v>
      </c>
      <c r="G1141" s="2">
        <f t="shared" si="22"/>
        <v>68.368179999999995</v>
      </c>
      <c r="H1141" s="2">
        <f t="shared" si="23"/>
        <v>0.54999999999998295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61989.4</v>
      </c>
      <c r="D1148" s="1">
        <f>BILANCA!E170</f>
        <v>73386.22</v>
      </c>
      <c r="E1148" s="1">
        <v>0</v>
      </c>
      <c r="F1148" s="1">
        <v>0</v>
      </c>
      <c r="G1148" s="2">
        <f t="shared" si="22"/>
        <v>34445.703600000001</v>
      </c>
      <c r="H1148" s="2">
        <f t="shared" si="23"/>
        <v>0.62000000000261934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61989.4</v>
      </c>
      <c r="D1151" s="1">
        <f>BILANCA!E173</f>
        <v>73386.22</v>
      </c>
      <c r="E1151" s="1">
        <v>0</v>
      </c>
      <c r="F1151" s="1">
        <v>0</v>
      </c>
      <c r="G1151" s="2">
        <f t="shared" si="22"/>
        <v>35071.989120000006</v>
      </c>
      <c r="H1151" s="2">
        <f t="shared" si="23"/>
        <v>0.62000000000261934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471175.10000000003</v>
      </c>
      <c r="D1152" s="1">
        <f>BILANCA!E175</f>
        <v>504456.38999999996</v>
      </c>
      <c r="E1152" s="1">
        <v>0</v>
      </c>
      <c r="F1152" s="1">
        <v>0</v>
      </c>
      <c r="G1152" s="2">
        <f t="shared" si="22"/>
        <v>250134.85172000004</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71291.7</v>
      </c>
      <c r="D1153" s="1">
        <f>BILANCA!E176</f>
        <v>80024.689999999988</v>
      </c>
      <c r="E1153" s="1">
        <v>0</v>
      </c>
      <c r="F1153" s="1">
        <v>0</v>
      </c>
      <c r="G1153" s="2">
        <f t="shared" si="22"/>
        <v>39327.983599999992</v>
      </c>
      <c r="H1153" s="2">
        <f t="shared" si="23"/>
        <v>0.61000000001513399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71291.7</v>
      </c>
      <c r="D1154" s="1">
        <f>BILANCA!E177</f>
        <v>80024.689999999988</v>
      </c>
      <c r="E1154" s="1">
        <v>0</v>
      </c>
      <c r="F1154" s="1">
        <v>0</v>
      </c>
      <c r="G1154" s="2">
        <f t="shared" si="22"/>
        <v>39559.324679999998</v>
      </c>
      <c r="H1154" s="2">
        <f t="shared" si="23"/>
        <v>0.61000000001513399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59037.33</v>
      </c>
      <c r="D1155" s="1">
        <f>BILANCA!E178</f>
        <v>72655.58</v>
      </c>
      <c r="E1155" s="1">
        <v>0</v>
      </c>
      <c r="F1155" s="1">
        <v>0</v>
      </c>
      <c r="G1155" s="2">
        <f t="shared" si="22"/>
        <v>35147.940279999995</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11560.2</v>
      </c>
      <c r="D1156" s="1">
        <f>BILANCA!E179</f>
        <v>6717.17</v>
      </c>
      <c r="E1156" s="1">
        <v>0</v>
      </c>
      <c r="F1156" s="1">
        <v>0</v>
      </c>
      <c r="G1156" s="2">
        <f t="shared" si="22"/>
        <v>4324.0554200000006</v>
      </c>
      <c r="H1156" s="2">
        <f t="shared" si="23"/>
        <v>0.37000000000080036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86.41</v>
      </c>
      <c r="D1157" s="1">
        <f>BILANCA!E180</f>
        <v>92.43</v>
      </c>
      <c r="E1157" s="1">
        <v>0</v>
      </c>
      <c r="F1157" s="1">
        <v>0</v>
      </c>
      <c r="G1157" s="2">
        <f t="shared" si="22"/>
        <v>47.200980000000001</v>
      </c>
      <c r="H1157" s="2">
        <f t="shared" si="23"/>
        <v>0.84000000000000341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86.41</v>
      </c>
      <c r="D1160" s="1">
        <f>BILANCA!E183</f>
        <v>92.43</v>
      </c>
      <c r="E1160" s="1">
        <v>0</v>
      </c>
      <c r="F1160" s="1">
        <v>0</v>
      </c>
      <c r="G1160" s="2">
        <f t="shared" si="22"/>
        <v>48.014789999999998</v>
      </c>
      <c r="H1160" s="2">
        <f t="shared" si="23"/>
        <v>0.84000000000000341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607.76</v>
      </c>
      <c r="D1165" s="1">
        <f>BILANCA!E188</f>
        <v>559.51</v>
      </c>
      <c r="E1165" s="1">
        <v>0</v>
      </c>
      <c r="F1165" s="1">
        <v>0</v>
      </c>
      <c r="G1165" s="2">
        <f t="shared" si="22"/>
        <v>314.27395999999999</v>
      </c>
      <c r="H1165" s="2">
        <f t="shared" si="23"/>
        <v>0.73000000000001819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399883.4</v>
      </c>
      <c r="D1214" s="1">
        <f>BILANCA!E237</f>
        <v>424431.69999999995</v>
      </c>
      <c r="E1214" s="1">
        <v>0</v>
      </c>
      <c r="F1214" s="1">
        <v>0</v>
      </c>
      <c r="G1214" s="2">
        <f t="shared" si="22"/>
        <v>288460.51079999999</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381690.3</v>
      </c>
      <c r="D1215" s="1">
        <f>BILANCA!E238</f>
        <v>380335.73</v>
      </c>
      <c r="E1215" s="1">
        <v>0</v>
      </c>
      <c r="F1215" s="1">
        <v>0</v>
      </c>
      <c r="G1215" s="2">
        <f t="shared" si="22"/>
        <v>265027.92832000001</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381690.3</v>
      </c>
      <c r="D1216" s="1">
        <f>BILANCA!E239</f>
        <v>380335.73</v>
      </c>
      <c r="E1216" s="1">
        <v>0</v>
      </c>
      <c r="F1216" s="1">
        <v>0</v>
      </c>
      <c r="G1216" s="2">
        <f t="shared" si="22"/>
        <v>266170.29008000001</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326049.09999999998</v>
      </c>
      <c r="D1217" s="1">
        <f>BILANCA!E240</f>
        <v>330946.06</v>
      </c>
      <c r="E1217" s="1">
        <v>0</v>
      </c>
      <c r="F1217" s="1">
        <v>0</v>
      </c>
      <c r="G1217" s="2">
        <f t="shared" si="22"/>
        <v>231178.24548000004</v>
      </c>
      <c r="H1217" s="2">
        <f t="shared" si="23"/>
        <v>0.15999999997438863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55641.2</v>
      </c>
      <c r="D1218" s="1">
        <f>BILANCA!E241</f>
        <v>49389.67</v>
      </c>
      <c r="E1218" s="1">
        <v>0</v>
      </c>
      <c r="F1218" s="1">
        <v>0</v>
      </c>
      <c r="G1218" s="2">
        <f t="shared" si="22"/>
        <v>36288.8269</v>
      </c>
      <c r="H1218" s="2">
        <f t="shared" si="23"/>
        <v>0.52999999999883585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15338.899999999998</v>
      </c>
      <c r="D1222" s="1">
        <f>BILANCA!E245</f>
        <v>40371.29</v>
      </c>
      <c r="E1222" s="1">
        <v>0</v>
      </c>
      <c r="F1222" s="1">
        <v>0</v>
      </c>
      <c r="G1222" s="2">
        <f t="shared" si="22"/>
        <v>22963.473720000002</v>
      </c>
      <c r="H1222" s="2">
        <f t="shared" si="23"/>
        <v>0.3900000000030559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33507.81</v>
      </c>
      <c r="D1223" s="1">
        <f>BILANCA!E246</f>
        <v>48097.51</v>
      </c>
      <c r="E1223" s="1">
        <v>0</v>
      </c>
      <c r="F1223" s="1">
        <v>0</v>
      </c>
      <c r="G1223" s="2">
        <f t="shared" si="22"/>
        <v>31128.679199999999</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33507.81</v>
      </c>
      <c r="D1224" s="1">
        <f>BILANCA!E247</f>
        <v>48097.51</v>
      </c>
      <c r="E1224" s="1">
        <v>0</v>
      </c>
      <c r="F1224" s="1">
        <v>0</v>
      </c>
      <c r="G1224" s="2">
        <f t="shared" si="22"/>
        <v>31258.382030000001</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18168.91</v>
      </c>
      <c r="D1227" s="1">
        <f>BILANCA!E250</f>
        <v>7726.22</v>
      </c>
      <c r="E1227" s="1">
        <v>0</v>
      </c>
      <c r="F1227" s="1">
        <v>0</v>
      </c>
      <c r="G1227" s="2">
        <f t="shared" si="22"/>
        <v>8203.6093999999994</v>
      </c>
      <c r="H1227" s="2">
        <f t="shared" si="23"/>
        <v>0.31000000000040018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18168.91</v>
      </c>
      <c r="D1229" s="1">
        <f>BILANCA!E252</f>
        <v>7726.22</v>
      </c>
      <c r="E1229" s="1">
        <v>0</v>
      </c>
      <c r="F1229" s="1">
        <v>0</v>
      </c>
      <c r="G1229" s="2">
        <f t="shared" si="22"/>
        <v>8270.8521000000001</v>
      </c>
      <c r="H1229" s="2">
        <f t="shared" si="23"/>
        <v>0.31000000000040018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2854.2</v>
      </c>
      <c r="D1232" s="1">
        <f>BILANCA!E255</f>
        <v>3724.68</v>
      </c>
      <c r="E1232" s="1">
        <v>0</v>
      </c>
      <c r="F1232" s="1">
        <v>0</v>
      </c>
      <c r="G1232" s="2">
        <f t="shared" si="22"/>
        <v>2565.58644</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15588.16</v>
      </c>
      <c r="D1236" s="1">
        <f>BILANCA!E259</f>
        <v>54718.06</v>
      </c>
      <c r="E1236" s="1">
        <v>0</v>
      </c>
      <c r="F1236" s="1">
        <v>0</v>
      </c>
      <c r="G1236" s="2">
        <f t="shared" si="22"/>
        <v>31631.142839999997</v>
      </c>
      <c r="H1236" s="2">
        <f t="shared" si="23"/>
        <v>0.21999999999752617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15588.16</v>
      </c>
      <c r="D1237" s="1">
        <f>BILANCA!E260</f>
        <v>54718.06</v>
      </c>
      <c r="E1237" s="1">
        <v>0</v>
      </c>
      <c r="F1237" s="1">
        <v>0</v>
      </c>
      <c r="G1237" s="2">
        <f t="shared" si="22"/>
        <v>31756.167119999998</v>
      </c>
      <c r="H1237" s="2">
        <f t="shared" si="23"/>
        <v>0.21999999999752617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3028.07</v>
      </c>
      <c r="D1240" s="1">
        <f>BILANCA!E264</f>
        <v>3854.1</v>
      </c>
      <c r="E1240" s="1">
        <v>0</v>
      </c>
      <c r="F1240" s="1">
        <v>0</v>
      </c>
      <c r="G1240" s="2">
        <f t="shared" si="22"/>
        <v>2759.2213900000002</v>
      </c>
      <c r="H1240" s="2">
        <f t="shared" si="23"/>
        <v>0.17000000000007276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381.45</v>
      </c>
      <c r="D1244" s="1">
        <f>BILANCA!E268</f>
        <v>469.51</v>
      </c>
      <c r="E1244" s="1">
        <v>0</v>
      </c>
      <c r="F1244" s="1">
        <v>0</v>
      </c>
      <c r="G1244" s="2">
        <f t="shared" si="24"/>
        <v>344.64267000000001</v>
      </c>
      <c r="H1244" s="2">
        <f t="shared" si="23"/>
        <v>0.93999999999999773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793.26</v>
      </c>
      <c r="D1245" s="1">
        <f>BILANCA!E269</f>
        <v>0</v>
      </c>
      <c r="E1245" s="1">
        <v>0</v>
      </c>
      <c r="F1245" s="1">
        <v>0</v>
      </c>
      <c r="G1245" s="2">
        <f t="shared" si="24"/>
        <v>207.83412000000001</v>
      </c>
      <c r="H1245" s="2">
        <f t="shared" si="23"/>
        <v>0.25999999999999091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1672.32</v>
      </c>
      <c r="D1263" s="1">
        <f>BILANCA!E287</f>
        <v>422.79</v>
      </c>
      <c r="E1263" s="1">
        <v>0</v>
      </c>
      <c r="F1263" s="1">
        <v>0</v>
      </c>
      <c r="G1263" s="2">
        <f t="shared" si="24"/>
        <v>705.01200000000006</v>
      </c>
      <c r="H1263" s="2">
        <f t="shared" si="23"/>
        <v>0.52999999999991587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69619.38</v>
      </c>
      <c r="D1264" s="1">
        <f>BILANCA!E288</f>
        <v>79601.899999999994</v>
      </c>
      <c r="E1264" s="1">
        <v>0</v>
      </c>
      <c r="F1264" s="1">
        <v>0</v>
      </c>
      <c r="G1264" s="2">
        <f t="shared" si="24"/>
        <v>64299.313580000002</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226.31</v>
      </c>
      <c r="D1271" s="1">
        <f>BILANCA!E295</f>
        <v>90</v>
      </c>
      <c r="E1271" s="1">
        <v>0</v>
      </c>
      <c r="F1271" s="1">
        <v>0</v>
      </c>
      <c r="G1271" s="2">
        <f t="shared" si="24"/>
        <v>117.01728</v>
      </c>
      <c r="H1271" s="2">
        <f t="shared" si="23"/>
        <v>0.31000000000000227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381.45</v>
      </c>
      <c r="D1278" s="1">
        <f>BILANCA!E302</f>
        <v>469.51</v>
      </c>
      <c r="E1278" s="1">
        <v>0</v>
      </c>
      <c r="F1278" s="1">
        <v>0</v>
      </c>
      <c r="G1278" s="2">
        <f t="shared" si="24"/>
        <v>389.53864999999996</v>
      </c>
      <c r="H1278" s="2">
        <f t="shared" si="23"/>
        <v>0.93999999999999773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857541.47</v>
      </c>
      <c r="D1408" s="1">
        <f>'RAS-funkcijski'!E114</f>
        <v>944984.78</v>
      </c>
      <c r="E1408" s="1">
        <v>0</v>
      </c>
      <c r="F1408" s="1">
        <v>0</v>
      </c>
      <c r="G1408" s="2">
        <f t="shared" si="24"/>
        <v>302226.2133</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857541.47</v>
      </c>
      <c r="D1409" s="1">
        <f>'RAS-funkcijski'!E115</f>
        <v>944984.78</v>
      </c>
      <c r="E1409" s="1">
        <v>0</v>
      </c>
      <c r="F1409" s="1">
        <v>0</v>
      </c>
      <c r="G1409" s="2">
        <f t="shared" si="24"/>
        <v>304973.72433</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857541.47</v>
      </c>
      <c r="D1411" s="1">
        <f>'RAS-funkcijski'!E117</f>
        <v>944984.78</v>
      </c>
      <c r="E1411" s="1">
        <v>0</v>
      </c>
      <c r="F1411" s="1">
        <v>0</v>
      </c>
      <c r="G1411" s="2">
        <f t="shared" si="24"/>
        <v>310468.74638999999</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857541.47</v>
      </c>
      <c r="D1435" s="13">
        <f>'RAS-funkcijski'!E141</f>
        <v>944984.78</v>
      </c>
      <c r="E1435" s="13">
        <v>0</v>
      </c>
      <c r="F1435" s="13">
        <v>0</v>
      </c>
      <c r="G1435" s="14">
        <f t="shared" si="24"/>
        <v>376409.01111000008</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9715.5</v>
      </c>
      <c r="D1436" s="6">
        <f>'P-VRIO'!E5</f>
        <v>0</v>
      </c>
      <c r="E1436" s="6">
        <v>0</v>
      </c>
      <c r="F1436" s="6">
        <v>0</v>
      </c>
      <c r="G1436" s="7">
        <f t="shared" si="24"/>
        <v>9.7155000000000005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9715.5</v>
      </c>
      <c r="D1453" s="1">
        <f>'P-VRIO'!E22</f>
        <v>0</v>
      </c>
      <c r="E1453" s="1">
        <v>0</v>
      </c>
      <c r="F1453" s="1">
        <v>0</v>
      </c>
      <c r="G1453" s="2">
        <f t="shared" si="24"/>
        <v>174.87899999999999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9715.5</v>
      </c>
      <c r="D1454" s="1">
        <f>'P-VRIO'!E23</f>
        <v>0</v>
      </c>
      <c r="E1454" s="1">
        <v>0</v>
      </c>
      <c r="F1454" s="1">
        <v>0</v>
      </c>
      <c r="G1454" s="2">
        <f t="shared" si="24"/>
        <v>184.59449999999998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9715.5</v>
      </c>
      <c r="D1456" s="1">
        <f>'P-VRIO'!E25</f>
        <v>0</v>
      </c>
      <c r="E1456" s="1">
        <v>0</v>
      </c>
      <c r="F1456" s="1">
        <v>0</v>
      </c>
      <c r="G1456" s="2">
        <f t="shared" si="24"/>
        <v>204.02550000000002</v>
      </c>
      <c r="H1456" s="2">
        <f t="shared" si="27"/>
        <v>0.5</v>
      </c>
      <c r="I1456" s="10">
        <f t="shared" si="30"/>
        <v>102.01275000000001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71291.7</v>
      </c>
      <c r="D1480" s="6"/>
      <c r="E1480" s="6">
        <v>0</v>
      </c>
      <c r="F1480" s="6">
        <v>0</v>
      </c>
      <c r="G1480" s="7">
        <f t="shared" ref="G1480:G1580" si="34">B1480/1000*C1480</f>
        <v>71.291699999999992</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959479.16999999993</v>
      </c>
      <c r="D1481" s="1">
        <v>0</v>
      </c>
      <c r="E1481" s="1">
        <v>0</v>
      </c>
      <c r="F1481" s="1">
        <v>0</v>
      </c>
      <c r="G1481" s="2">
        <f t="shared" si="34"/>
        <v>1918.9583399999999</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1953.32</v>
      </c>
      <c r="D1482" s="1">
        <v>0</v>
      </c>
      <c r="E1482" s="1">
        <v>0</v>
      </c>
      <c r="F1482" s="1">
        <v>0</v>
      </c>
      <c r="G1482" s="2">
        <f t="shared" si="34"/>
        <v>5.8599600000000001</v>
      </c>
      <c r="H1482" s="2">
        <f t="shared" si="35"/>
        <v>0.31999999999993634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950295.94</v>
      </c>
      <c r="D1483" s="1">
        <v>0</v>
      </c>
      <c r="E1483" s="1">
        <v>0</v>
      </c>
      <c r="F1483" s="1">
        <v>0</v>
      </c>
      <c r="G1483" s="2">
        <f t="shared" si="34"/>
        <v>3801.1837599999999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794206</v>
      </c>
      <c r="D1484" s="1">
        <v>0</v>
      </c>
      <c r="E1484" s="1">
        <v>0</v>
      </c>
      <c r="F1484" s="1">
        <v>0</v>
      </c>
      <c r="G1484" s="2">
        <f t="shared" si="34"/>
        <v>3971.03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151055.98000000001</v>
      </c>
      <c r="D1485" s="1">
        <v>0</v>
      </c>
      <c r="E1485" s="1">
        <v>0</v>
      </c>
      <c r="F1485" s="1">
        <v>0</v>
      </c>
      <c r="G1485" s="2">
        <f t="shared" si="34"/>
        <v>906.33588000000009</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1137</v>
      </c>
      <c r="D1486" s="1">
        <v>0</v>
      </c>
      <c r="E1486" s="1">
        <v>0</v>
      </c>
      <c r="F1486" s="1">
        <v>0</v>
      </c>
      <c r="G1486" s="2">
        <f t="shared" si="34"/>
        <v>7.9590000000000005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3896.96</v>
      </c>
      <c r="D1491" s="1">
        <v>0</v>
      </c>
      <c r="E1491" s="1">
        <v>0</v>
      </c>
      <c r="F1491" s="1">
        <v>0</v>
      </c>
      <c r="G1491" s="2">
        <f t="shared" si="34"/>
        <v>46.76352</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7229.91</v>
      </c>
      <c r="D1492" s="1">
        <v>0</v>
      </c>
      <c r="E1492" s="1">
        <v>0</v>
      </c>
      <c r="F1492" s="1">
        <v>0</v>
      </c>
      <c r="G1492" s="2">
        <f t="shared" si="34"/>
        <v>93.988829999999993</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950746.18</v>
      </c>
      <c r="D1499" s="1">
        <v>0</v>
      </c>
      <c r="E1499" s="1">
        <v>0</v>
      </c>
      <c r="F1499" s="1">
        <v>0</v>
      </c>
      <c r="G1499" s="2">
        <f t="shared" si="34"/>
        <v>19014.923600000002</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1865.26</v>
      </c>
      <c r="D1500" s="1">
        <v>0</v>
      </c>
      <c r="E1500" s="1">
        <v>0</v>
      </c>
      <c r="F1500" s="1">
        <v>0</v>
      </c>
      <c r="G1500" s="2">
        <f t="shared" si="34"/>
        <v>39.170460000000006</v>
      </c>
      <c r="H1500" s="2">
        <f t="shared" si="35"/>
        <v>0.25999999999999091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941651.01</v>
      </c>
      <c r="D1501" s="1">
        <v>0</v>
      </c>
      <c r="E1501" s="1">
        <v>0</v>
      </c>
      <c r="F1501" s="1">
        <v>0</v>
      </c>
      <c r="G1501" s="2">
        <f t="shared" si="34"/>
        <v>20716.322219999998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780587.75</v>
      </c>
      <c r="D1502" s="1">
        <v>0</v>
      </c>
      <c r="E1502" s="1">
        <v>0</v>
      </c>
      <c r="F1502" s="1">
        <v>0</v>
      </c>
      <c r="G1502" s="2">
        <f t="shared" si="34"/>
        <v>17953.518250000001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155899.01</v>
      </c>
      <c r="D1503" s="1">
        <v>0</v>
      </c>
      <c r="E1503" s="1">
        <v>0</v>
      </c>
      <c r="F1503" s="1">
        <v>0</v>
      </c>
      <c r="G1503" s="2">
        <f t="shared" si="34"/>
        <v>3741.5762400000003</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1130.98</v>
      </c>
      <c r="D1504" s="1">
        <v>0</v>
      </c>
      <c r="E1504" s="1">
        <v>0</v>
      </c>
      <c r="F1504" s="1">
        <v>0</v>
      </c>
      <c r="G1504" s="2">
        <f t="shared" si="34"/>
        <v>28.274500000000003</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4033.27</v>
      </c>
      <c r="D1509" s="1">
        <v>0</v>
      </c>
      <c r="E1509" s="1">
        <v>0</v>
      </c>
      <c r="F1509" s="1">
        <v>0</v>
      </c>
      <c r="G1509" s="2">
        <f t="shared" si="34"/>
        <v>120.99809999999999</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7229.91</v>
      </c>
      <c r="D1510" s="1">
        <v>0</v>
      </c>
      <c r="E1510" s="1">
        <v>0</v>
      </c>
      <c r="F1510" s="1">
        <v>0</v>
      </c>
      <c r="G1510" s="2">
        <f t="shared" si="34"/>
        <v>224.12720999999999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80024.689999999828</v>
      </c>
      <c r="D1517" s="1">
        <v>0</v>
      </c>
      <c r="E1517" s="1">
        <v>0</v>
      </c>
      <c r="F1517" s="1">
        <v>0</v>
      </c>
      <c r="G1517" s="2">
        <f t="shared" si="34"/>
        <v>3040.9382199999932</v>
      </c>
      <c r="H1517" s="2">
        <f t="shared" si="35"/>
        <v>0.31000000017229468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422.79</v>
      </c>
      <c r="D1518" s="1">
        <v>0</v>
      </c>
      <c r="E1518" s="1">
        <v>0</v>
      </c>
      <c r="F1518" s="1">
        <v>0</v>
      </c>
      <c r="G1518" s="2">
        <f t="shared" si="34"/>
        <v>16.488810000000001</v>
      </c>
      <c r="H1518" s="2">
        <f t="shared" si="35"/>
        <v>0.20999999999997954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422.79</v>
      </c>
      <c r="D1524" s="1">
        <v>0</v>
      </c>
      <c r="E1524" s="1">
        <v>0</v>
      </c>
      <c r="F1524" s="1">
        <v>0</v>
      </c>
      <c r="G1524" s="2">
        <f t="shared" si="34"/>
        <v>19.025549999999999</v>
      </c>
      <c r="H1524" s="2">
        <f t="shared" si="35"/>
        <v>0.20999999999997954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422.79</v>
      </c>
      <c r="D1530" s="1">
        <v>0</v>
      </c>
      <c r="E1530" s="1">
        <v>0</v>
      </c>
      <c r="F1530" s="1">
        <v>0</v>
      </c>
      <c r="G1530" s="2">
        <f t="shared" si="34"/>
        <v>21.562290000000001</v>
      </c>
      <c r="H1530" s="2">
        <f t="shared" si="35"/>
        <v>0.20999999999997954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422.79</v>
      </c>
      <c r="D1532" s="1">
        <v>0</v>
      </c>
      <c r="E1532" s="1">
        <v>0</v>
      </c>
      <c r="F1532" s="1">
        <v>0</v>
      </c>
      <c r="G1532" s="2">
        <f t="shared" si="34"/>
        <v>22.407869999999999</v>
      </c>
      <c r="H1532" s="2">
        <f t="shared" si="35"/>
        <v>0.20999999999997954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79601.899999999994</v>
      </c>
      <c r="D1576" s="1">
        <v>0</v>
      </c>
      <c r="E1576" s="1">
        <v>0</v>
      </c>
      <c r="F1576" s="1">
        <v>0</v>
      </c>
      <c r="G1576" s="2">
        <f t="shared" si="34"/>
        <v>7721.3842999999997</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79601.899999999994</v>
      </c>
      <c r="D1578" s="1">
        <v>0</v>
      </c>
      <c r="E1578" s="1">
        <v>0</v>
      </c>
      <c r="F1578" s="1">
        <v>0</v>
      </c>
      <c r="G1578" s="2">
        <f t="shared" si="34"/>
        <v>7880.5880999999999</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840105.07000000007</v>
      </c>
      <c r="I16" s="170">
        <f>'PR-RAS'!E6</f>
        <v>971629.4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839173.47000000009</v>
      </c>
      <c r="I17" s="170">
        <f>'PR-RAS'!E151</f>
        <v>937258.56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15338.900000000031</v>
      </c>
      <c r="I18" s="170">
        <f>'PR-RAS'!E645</f>
        <v>40371.289999999994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381690.29999999987</v>
      </c>
      <c r="I20" s="173">
        <f>BILANCA!E7</f>
        <v>380335.72999999986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89484.800000000003</v>
      </c>
      <c r="I21" s="175">
        <f>BILANCA!E68</f>
        <v>124120.66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71291.7</v>
      </c>
      <c r="I22" s="175">
        <f>BILANCA!E176</f>
        <v>80024.689999999988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399883.4</v>
      </c>
      <c r="I23" s="177">
        <f>BILANCA!E237</f>
        <v>424431.69999999995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857541.47</v>
      </c>
      <c r="I27" s="175">
        <f>'RAS-funkcijski'!E114</f>
        <v>944984.78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857541.47</v>
      </c>
      <c r="I28" s="179">
        <f>'RAS-funkcijski'!E141</f>
        <v>944984.78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9715.5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9715.5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71291.7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80024.689999999828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422.79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79601.899999999994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371" sqref="D3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840105.07000000007</v>
      </c>
      <c r="E6" s="51">
        <f>E7+E44+E50+E82+E106+E124+E133+E139</f>
        <v>971629.4</v>
      </c>
      <c r="F6" s="52">
        <f t="shared" ref="F6:F131" si="0">IF(D6&lt;&gt;0,IF(E6/D6&gt;=100,"&gt;&gt;100",E6/D6*100),"-")</f>
        <v>115.65570006618337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726509.2300000001</v>
      </c>
      <c r="E50" s="51">
        <f>E51+E54+E59+E62+E65+E68+E71+E74+E77</f>
        <v>839169.29</v>
      </c>
      <c r="F50" s="52">
        <f t="shared" si="0"/>
        <v>115.50703767383656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721863.93</v>
      </c>
      <c r="E68" s="51">
        <f t="shared" si="15"/>
        <v>821094.24</v>
      </c>
      <c r="F68" s="52">
        <f t="shared" si="0"/>
        <v>113.74640093182103</v>
      </c>
    </row>
    <row r="69" spans="1:6" ht="12.75" customHeight="1" x14ac:dyDescent="0.2">
      <c r="A69" s="53" t="s">
        <v>183</v>
      </c>
      <c r="B69" s="85" t="s">
        <v>184</v>
      </c>
      <c r="C69" s="50" t="s">
        <v>183</v>
      </c>
      <c r="D69" s="242">
        <v>721863.93</v>
      </c>
      <c r="E69" s="242">
        <v>821094.24</v>
      </c>
      <c r="F69" s="52">
        <f t="shared" si="0"/>
        <v>113.74640093182103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4645.3</v>
      </c>
      <c r="E77" s="51">
        <f t="shared" si="18"/>
        <v>18075.05</v>
      </c>
      <c r="F77" s="52">
        <f t="shared" si="0"/>
        <v>389.10404064323075</v>
      </c>
    </row>
    <row r="78" spans="1:6" ht="12.75" customHeight="1" x14ac:dyDescent="0.2">
      <c r="A78" s="53">
        <v>6391</v>
      </c>
      <c r="B78" s="85" t="s">
        <v>201</v>
      </c>
      <c r="C78" s="50" t="s">
        <v>202</v>
      </c>
      <c r="D78" s="242">
        <v>4645.3</v>
      </c>
      <c r="E78" s="242">
        <v>18075.05</v>
      </c>
      <c r="F78" s="52">
        <f t="shared" si="0"/>
        <v>389.10404064323075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0.56999999999999995</v>
      </c>
      <c r="E82" s="51">
        <f t="shared" si="19"/>
        <v>15.37</v>
      </c>
      <c r="F82" s="52">
        <f t="shared" si="0"/>
        <v>2696.4912280701756</v>
      </c>
    </row>
    <row r="83" spans="1:6" ht="12.75" customHeight="1" x14ac:dyDescent="0.2">
      <c r="A83" s="53">
        <v>641</v>
      </c>
      <c r="B83" s="85" t="s">
        <v>211</v>
      </c>
      <c r="C83" s="50" t="s">
        <v>212</v>
      </c>
      <c r="D83" s="51">
        <f t="shared" ref="D83:E83" si="20">SUM(D84:D90)</f>
        <v>0.56999999999999995</v>
      </c>
      <c r="E83" s="51">
        <f t="shared" si="20"/>
        <v>15.37</v>
      </c>
      <c r="F83" s="52">
        <f t="shared" si="0"/>
        <v>2696.4912280701756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0.56999999999999995</v>
      </c>
      <c r="E85" s="242">
        <v>15.37</v>
      </c>
      <c r="F85" s="52">
        <f t="shared" si="0"/>
        <v>2696.4912280701756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70261.279999999999</v>
      </c>
      <c r="E106" s="51">
        <f t="shared" si="23"/>
        <v>85809.62</v>
      </c>
      <c r="F106" s="52">
        <f t="shared" si="0"/>
        <v>122.12931503667453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70261.279999999999</v>
      </c>
      <c r="E112" s="51">
        <f t="shared" si="25"/>
        <v>85809.62</v>
      </c>
      <c r="F112" s="52">
        <f t="shared" si="0"/>
        <v>122.12931503667453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70261.279999999999</v>
      </c>
      <c r="E117" s="242">
        <v>85809.62</v>
      </c>
      <c r="F117" s="52">
        <f t="shared" si="0"/>
        <v>122.12931503667453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199.08</v>
      </c>
      <c r="E124" s="51">
        <f t="shared" si="27"/>
        <v>2643.92</v>
      </c>
      <c r="F124" s="52">
        <f t="shared" si="0"/>
        <v>1328.0691179425355</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199.08</v>
      </c>
      <c r="E128" s="51">
        <f t="shared" si="29"/>
        <v>2643.92</v>
      </c>
      <c r="F128" s="52">
        <f t="shared" si="0"/>
        <v>1328.0691179425355</v>
      </c>
    </row>
    <row r="129" spans="1:6" ht="12.75" customHeight="1" x14ac:dyDescent="0.2">
      <c r="A129" s="53">
        <v>6631</v>
      </c>
      <c r="B129" s="86" t="s">
        <v>303</v>
      </c>
      <c r="C129" s="50" t="s">
        <v>304</v>
      </c>
      <c r="D129" s="242">
        <v>0</v>
      </c>
      <c r="E129" s="242">
        <v>2643.92</v>
      </c>
      <c r="F129" s="52" t="str">
        <f t="shared" si="0"/>
        <v>-</v>
      </c>
    </row>
    <row r="130" spans="1:6" ht="12.75" customHeight="1" x14ac:dyDescent="0.2">
      <c r="A130" s="53">
        <v>6632</v>
      </c>
      <c r="B130" s="232" t="s">
        <v>305</v>
      </c>
      <c r="C130" s="50" t="s">
        <v>306</v>
      </c>
      <c r="D130" s="242">
        <v>199.08</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43134.91</v>
      </c>
      <c r="E133" s="51">
        <f t="shared" si="30"/>
        <v>43991.199999999997</v>
      </c>
      <c r="F133" s="52">
        <f t="shared" ref="F133:F223" si="31">IF(D133&lt;&gt;0,IF(E133/D133&gt;=100,"&gt;&gt;100",E133/D133*100),"-")</f>
        <v>101.98514381970425</v>
      </c>
    </row>
    <row r="134" spans="1:6" ht="24" x14ac:dyDescent="0.2">
      <c r="A134" s="53">
        <v>671</v>
      </c>
      <c r="B134" s="232" t="s">
        <v>313</v>
      </c>
      <c r="C134" s="50" t="s">
        <v>314</v>
      </c>
      <c r="D134" s="51">
        <f t="shared" ref="D134:E134" si="32">SUM(D135:D137)</f>
        <v>43134.91</v>
      </c>
      <c r="E134" s="51">
        <f t="shared" si="32"/>
        <v>43991.199999999997</v>
      </c>
      <c r="F134" s="52">
        <f t="shared" si="31"/>
        <v>101.98514381970425</v>
      </c>
    </row>
    <row r="135" spans="1:6" ht="12.75" customHeight="1" x14ac:dyDescent="0.2">
      <c r="A135" s="53">
        <v>6711</v>
      </c>
      <c r="B135" s="85" t="s">
        <v>315</v>
      </c>
      <c r="C135" s="50" t="s">
        <v>316</v>
      </c>
      <c r="D135" s="242">
        <v>43134.91</v>
      </c>
      <c r="E135" s="242">
        <v>43991.199999999997</v>
      </c>
      <c r="F135" s="52">
        <f t="shared" si="31"/>
        <v>101.98514381970425</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839173.47000000009</v>
      </c>
      <c r="E151" s="51">
        <f t="shared" si="35"/>
        <v>937258.56</v>
      </c>
      <c r="F151" s="52">
        <f t="shared" si="31"/>
        <v>111.68829729567118</v>
      </c>
    </row>
    <row r="152" spans="1:6" ht="12.75" customHeight="1" x14ac:dyDescent="0.2">
      <c r="A152" s="53">
        <v>31</v>
      </c>
      <c r="B152" s="85" t="s">
        <v>348</v>
      </c>
      <c r="C152" s="50" t="s">
        <v>34</v>
      </c>
      <c r="D152" s="51">
        <f t="shared" ref="D152:E152" si="36">D153+D158+D159</f>
        <v>673514.82000000007</v>
      </c>
      <c r="E152" s="51">
        <f t="shared" si="36"/>
        <v>781140.35</v>
      </c>
      <c r="F152" s="52">
        <f t="shared" si="31"/>
        <v>115.97968252576831</v>
      </c>
    </row>
    <row r="153" spans="1:6" ht="12.75" customHeight="1" x14ac:dyDescent="0.2">
      <c r="A153" s="53">
        <v>311</v>
      </c>
      <c r="B153" s="85" t="s">
        <v>349</v>
      </c>
      <c r="C153" s="50" t="s">
        <v>350</v>
      </c>
      <c r="D153" s="51">
        <f t="shared" ref="D153:E153" si="37">SUM(D154:D157)</f>
        <v>569050.93000000005</v>
      </c>
      <c r="E153" s="51">
        <f t="shared" si="37"/>
        <v>657753.59999999998</v>
      </c>
      <c r="F153" s="52">
        <f t="shared" si="31"/>
        <v>115.58782620740114</v>
      </c>
    </row>
    <row r="154" spans="1:6" ht="12.75" customHeight="1" x14ac:dyDescent="0.2">
      <c r="A154" s="53">
        <v>3111</v>
      </c>
      <c r="B154" s="85" t="s">
        <v>351</v>
      </c>
      <c r="C154" s="50" t="s">
        <v>352</v>
      </c>
      <c r="D154" s="242">
        <v>521087.58</v>
      </c>
      <c r="E154" s="242">
        <v>607011.96</v>
      </c>
      <c r="F154" s="52">
        <f t="shared" si="31"/>
        <v>116.48943158461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36697.550000000003</v>
      </c>
      <c r="E156" s="242">
        <v>37545</v>
      </c>
      <c r="F156" s="52">
        <f t="shared" si="31"/>
        <v>102.30928222728764</v>
      </c>
    </row>
    <row r="157" spans="1:6" ht="12.75" customHeight="1" x14ac:dyDescent="0.2">
      <c r="A157" s="53">
        <v>3114</v>
      </c>
      <c r="B157" s="85" t="s">
        <v>357</v>
      </c>
      <c r="C157" s="50" t="s">
        <v>358</v>
      </c>
      <c r="D157" s="242">
        <v>11265.8</v>
      </c>
      <c r="E157" s="242">
        <v>13196.64</v>
      </c>
      <c r="F157" s="52">
        <f t="shared" si="31"/>
        <v>117.1389515169806</v>
      </c>
    </row>
    <row r="158" spans="1:6" ht="12.75" customHeight="1" x14ac:dyDescent="0.2">
      <c r="A158" s="53">
        <v>312</v>
      </c>
      <c r="B158" s="85" t="s">
        <v>359</v>
      </c>
      <c r="C158" s="50" t="s">
        <v>360</v>
      </c>
      <c r="D158" s="242">
        <v>23635.4</v>
      </c>
      <c r="E158" s="242">
        <v>27704.13</v>
      </c>
      <c r="F158" s="52">
        <f t="shared" si="31"/>
        <v>117.21455951665722</v>
      </c>
    </row>
    <row r="159" spans="1:6" ht="12.75" customHeight="1" x14ac:dyDescent="0.2">
      <c r="A159" s="53">
        <v>313</v>
      </c>
      <c r="B159" s="85" t="s">
        <v>361</v>
      </c>
      <c r="C159" s="50" t="s">
        <v>362</v>
      </c>
      <c r="D159" s="51">
        <f t="shared" ref="D159:E159" si="38">SUM(D160:D162)</f>
        <v>80828.490000000005</v>
      </c>
      <c r="E159" s="51">
        <f t="shared" si="38"/>
        <v>95682.62</v>
      </c>
      <c r="F159" s="52">
        <f t="shared" si="31"/>
        <v>118.37734442397722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80804.89</v>
      </c>
      <c r="E161" s="242">
        <v>95682.62</v>
      </c>
      <c r="F161" s="52">
        <f t="shared" si="31"/>
        <v>118.41191789259288</v>
      </c>
    </row>
    <row r="162" spans="1:6" ht="12.75" customHeight="1" x14ac:dyDescent="0.2">
      <c r="A162" s="53">
        <v>3133</v>
      </c>
      <c r="B162" s="85" t="s">
        <v>366</v>
      </c>
      <c r="C162" s="50" t="s">
        <v>367</v>
      </c>
      <c r="D162" s="242">
        <v>23.6</v>
      </c>
      <c r="E162" s="242"/>
      <c r="F162" s="52">
        <f t="shared" si="31"/>
        <v>0</v>
      </c>
    </row>
    <row r="163" spans="1:6" ht="12.75" customHeight="1" x14ac:dyDescent="0.2">
      <c r="A163" s="53">
        <v>32</v>
      </c>
      <c r="B163" s="85" t="s">
        <v>368</v>
      </c>
      <c r="C163" s="50" t="s">
        <v>369</v>
      </c>
      <c r="D163" s="51">
        <f t="shared" ref="D163:E163" si="39">D164+D169+D177+D187+D188</f>
        <v>164184.26999999999</v>
      </c>
      <c r="E163" s="51">
        <f t="shared" si="39"/>
        <v>154981.21000000002</v>
      </c>
      <c r="F163" s="52">
        <f t="shared" si="31"/>
        <v>94.394676176956565</v>
      </c>
    </row>
    <row r="164" spans="1:6" ht="12.75" customHeight="1" x14ac:dyDescent="0.2">
      <c r="A164" s="53">
        <v>321</v>
      </c>
      <c r="B164" s="85" t="s">
        <v>370</v>
      </c>
      <c r="C164" s="50" t="s">
        <v>371</v>
      </c>
      <c r="D164" s="51">
        <f t="shared" ref="D164:E164" si="40">SUM(D165:D168)</f>
        <v>53826.080000000002</v>
      </c>
      <c r="E164" s="51">
        <f t="shared" si="40"/>
        <v>50272.480000000003</v>
      </c>
      <c r="F164" s="52">
        <f t="shared" si="31"/>
        <v>93.397995915734526</v>
      </c>
    </row>
    <row r="165" spans="1:6" ht="12.75" customHeight="1" x14ac:dyDescent="0.2">
      <c r="A165" s="53">
        <v>3211</v>
      </c>
      <c r="B165" s="85" t="s">
        <v>372</v>
      </c>
      <c r="C165" s="50" t="s">
        <v>373</v>
      </c>
      <c r="D165" s="242">
        <v>9124.67</v>
      </c>
      <c r="E165" s="242">
        <v>8664.93</v>
      </c>
      <c r="F165" s="52">
        <f t="shared" si="31"/>
        <v>94.961571212986343</v>
      </c>
    </row>
    <row r="166" spans="1:6" ht="12.75" customHeight="1" x14ac:dyDescent="0.2">
      <c r="A166" s="53">
        <v>3212</v>
      </c>
      <c r="B166" s="85" t="s">
        <v>374</v>
      </c>
      <c r="C166" s="50" t="s">
        <v>375</v>
      </c>
      <c r="D166" s="242">
        <v>43036.01</v>
      </c>
      <c r="E166" s="242">
        <v>39183.15</v>
      </c>
      <c r="F166" s="52">
        <f t="shared" si="31"/>
        <v>91.047357782471011</v>
      </c>
    </row>
    <row r="167" spans="1:6" ht="12.75" customHeight="1" x14ac:dyDescent="0.2">
      <c r="A167" s="53">
        <v>3213</v>
      </c>
      <c r="B167" s="85" t="s">
        <v>376</v>
      </c>
      <c r="C167" s="50" t="s">
        <v>377</v>
      </c>
      <c r="D167" s="242">
        <v>833.5</v>
      </c>
      <c r="E167" s="242">
        <v>892</v>
      </c>
      <c r="F167" s="52">
        <f t="shared" si="31"/>
        <v>107.01859628074386</v>
      </c>
    </row>
    <row r="168" spans="1:6" ht="12.75" customHeight="1" x14ac:dyDescent="0.2">
      <c r="A168" s="53">
        <v>3214</v>
      </c>
      <c r="B168" s="85" t="s">
        <v>378</v>
      </c>
      <c r="C168" s="50" t="s">
        <v>379</v>
      </c>
      <c r="D168" s="242">
        <v>831.9</v>
      </c>
      <c r="E168" s="242">
        <v>1532.4</v>
      </c>
      <c r="F168" s="52">
        <f t="shared" si="31"/>
        <v>184.20483231157593</v>
      </c>
    </row>
    <row r="169" spans="1:6" ht="12.75" customHeight="1" x14ac:dyDescent="0.2">
      <c r="A169" s="53">
        <v>322</v>
      </c>
      <c r="B169" s="85" t="s">
        <v>380</v>
      </c>
      <c r="C169" s="50" t="s">
        <v>381</v>
      </c>
      <c r="D169" s="51">
        <f t="shared" ref="D169:E169" si="41">SUM(D170:D176)</f>
        <v>33472.89</v>
      </c>
      <c r="E169" s="51">
        <f t="shared" si="41"/>
        <v>18217.3</v>
      </c>
      <c r="F169" s="52">
        <f t="shared" si="31"/>
        <v>54.424042859759048</v>
      </c>
    </row>
    <row r="170" spans="1:6" ht="12.75" customHeight="1" x14ac:dyDescent="0.2">
      <c r="A170" s="53">
        <v>3221</v>
      </c>
      <c r="B170" s="85" t="s">
        <v>382</v>
      </c>
      <c r="C170" s="50" t="s">
        <v>383</v>
      </c>
      <c r="D170" s="242">
        <v>8306.58</v>
      </c>
      <c r="E170" s="242">
        <v>6713.04</v>
      </c>
      <c r="F170" s="52">
        <f t="shared" si="31"/>
        <v>80.815931466379666</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21998.03</v>
      </c>
      <c r="E172" s="242">
        <v>9166.81</v>
      </c>
      <c r="F172" s="52">
        <f t="shared" si="31"/>
        <v>41.671049634899127</v>
      </c>
    </row>
    <row r="173" spans="1:6" ht="12.75" customHeight="1" x14ac:dyDescent="0.2">
      <c r="A173" s="53">
        <v>3224</v>
      </c>
      <c r="B173" s="85" t="s">
        <v>388</v>
      </c>
      <c r="C173" s="50" t="s">
        <v>389</v>
      </c>
      <c r="D173" s="242">
        <v>601.72</v>
      </c>
      <c r="E173" s="242">
        <v>1231.68</v>
      </c>
      <c r="F173" s="52">
        <f t="shared" si="31"/>
        <v>204.69321279000198</v>
      </c>
    </row>
    <row r="174" spans="1:6" ht="12.75" customHeight="1" x14ac:dyDescent="0.2">
      <c r="A174" s="53">
        <v>3225</v>
      </c>
      <c r="B174" s="85" t="s">
        <v>390</v>
      </c>
      <c r="C174" s="50" t="s">
        <v>391</v>
      </c>
      <c r="D174" s="242">
        <v>2566.56</v>
      </c>
      <c r="E174" s="242">
        <v>1105.77</v>
      </c>
      <c r="F174" s="52">
        <f t="shared" si="31"/>
        <v>43.083738544978495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68747.39</v>
      </c>
      <c r="E177" s="51">
        <f t="shared" si="42"/>
        <v>73013.490000000005</v>
      </c>
      <c r="F177" s="52">
        <f t="shared" si="31"/>
        <v>106.20547194591678</v>
      </c>
    </row>
    <row r="178" spans="1:6" ht="12.75" customHeight="1" x14ac:dyDescent="0.2">
      <c r="A178" s="53">
        <v>3231</v>
      </c>
      <c r="B178" s="85" t="s">
        <v>398</v>
      </c>
      <c r="C178" s="50" t="s">
        <v>399</v>
      </c>
      <c r="D178" s="242">
        <v>2827.23</v>
      </c>
      <c r="E178" s="242">
        <v>2575.15</v>
      </c>
      <c r="F178" s="52">
        <f t="shared" si="31"/>
        <v>91.083852392624593</v>
      </c>
    </row>
    <row r="179" spans="1:6" ht="12.75" customHeight="1" x14ac:dyDescent="0.2">
      <c r="A179" s="53">
        <v>3232</v>
      </c>
      <c r="B179" s="85" t="s">
        <v>400</v>
      </c>
      <c r="C179" s="50" t="s">
        <v>401</v>
      </c>
      <c r="D179" s="242">
        <v>2167.9899999999998</v>
      </c>
      <c r="E179" s="242">
        <v>2178.9899999999998</v>
      </c>
      <c r="F179" s="52">
        <f t="shared" si="31"/>
        <v>100.50738241412553</v>
      </c>
    </row>
    <row r="180" spans="1:6" ht="12.75" customHeight="1" x14ac:dyDescent="0.2">
      <c r="A180" s="53">
        <v>3233</v>
      </c>
      <c r="B180" s="85" t="s">
        <v>402</v>
      </c>
      <c r="C180" s="50" t="s">
        <v>403</v>
      </c>
      <c r="D180" s="242">
        <v>6220.72</v>
      </c>
      <c r="E180" s="242">
        <v>6354.47</v>
      </c>
      <c r="F180" s="52">
        <f t="shared" si="31"/>
        <v>102.15007266039945</v>
      </c>
    </row>
    <row r="181" spans="1:6" ht="12.75" customHeight="1" x14ac:dyDescent="0.2">
      <c r="A181" s="53">
        <v>3234</v>
      </c>
      <c r="B181" s="85" t="s">
        <v>404</v>
      </c>
      <c r="C181" s="50" t="s">
        <v>405</v>
      </c>
      <c r="D181" s="242">
        <v>655.16</v>
      </c>
      <c r="E181" s="242">
        <v>673.38</v>
      </c>
      <c r="F181" s="52">
        <f t="shared" si="31"/>
        <v>102.78100006105379</v>
      </c>
    </row>
    <row r="182" spans="1:6" ht="12.75" customHeight="1" x14ac:dyDescent="0.2">
      <c r="A182" s="53">
        <v>3235</v>
      </c>
      <c r="B182" s="85" t="s">
        <v>406</v>
      </c>
      <c r="C182" s="50" t="s">
        <v>407</v>
      </c>
      <c r="D182" s="242">
        <v>12996.79</v>
      </c>
      <c r="E182" s="242">
        <v>13420.39</v>
      </c>
      <c r="F182" s="52">
        <f t="shared" si="31"/>
        <v>103.25926632653139</v>
      </c>
    </row>
    <row r="183" spans="1:6" ht="12.75" customHeight="1" x14ac:dyDescent="0.2">
      <c r="A183" s="53">
        <v>3236</v>
      </c>
      <c r="B183" s="85" t="s">
        <v>408</v>
      </c>
      <c r="C183" s="50" t="s">
        <v>409</v>
      </c>
      <c r="D183" s="242">
        <v>2226.91</v>
      </c>
      <c r="E183" s="242">
        <v>1656</v>
      </c>
      <c r="F183" s="52">
        <f t="shared" si="31"/>
        <v>74.36313097520781</v>
      </c>
    </row>
    <row r="184" spans="1:6" ht="12.75" customHeight="1" x14ac:dyDescent="0.2">
      <c r="A184" s="53">
        <v>3237</v>
      </c>
      <c r="B184" s="85" t="s">
        <v>410</v>
      </c>
      <c r="C184" s="50" t="s">
        <v>411</v>
      </c>
      <c r="D184" s="242">
        <v>21247.7</v>
      </c>
      <c r="E184" s="242">
        <v>23756.85</v>
      </c>
      <c r="F184" s="52">
        <f t="shared" si="31"/>
        <v>111.80904286110966</v>
      </c>
    </row>
    <row r="185" spans="1:6" ht="12.75" customHeight="1" x14ac:dyDescent="0.2">
      <c r="A185" s="53">
        <v>3238</v>
      </c>
      <c r="B185" s="85" t="s">
        <v>412</v>
      </c>
      <c r="C185" s="50" t="s">
        <v>413</v>
      </c>
      <c r="D185" s="242">
        <v>6839.79</v>
      </c>
      <c r="E185" s="242">
        <v>8068.52</v>
      </c>
      <c r="F185" s="52">
        <f t="shared" si="31"/>
        <v>117.96444042872662</v>
      </c>
    </row>
    <row r="186" spans="1:6" ht="12.75" customHeight="1" x14ac:dyDescent="0.2">
      <c r="A186" s="53">
        <v>3239</v>
      </c>
      <c r="B186" s="85" t="s">
        <v>414</v>
      </c>
      <c r="C186" s="50" t="s">
        <v>415</v>
      </c>
      <c r="D186" s="242">
        <v>13565.1</v>
      </c>
      <c r="E186" s="242">
        <v>14329.74</v>
      </c>
      <c r="F186" s="52">
        <f t="shared" si="31"/>
        <v>105.63681801092508</v>
      </c>
    </row>
    <row r="187" spans="1:6" ht="12.75" customHeight="1" x14ac:dyDescent="0.2">
      <c r="A187" s="53">
        <v>324</v>
      </c>
      <c r="B187" s="85" t="s">
        <v>416</v>
      </c>
      <c r="C187" s="50" t="s">
        <v>417</v>
      </c>
      <c r="D187" s="242">
        <v>0</v>
      </c>
      <c r="E187" s="242">
        <v>2738.6</v>
      </c>
      <c r="F187" s="52" t="str">
        <f t="shared" si="31"/>
        <v>-</v>
      </c>
    </row>
    <row r="188" spans="1:6" ht="12.75" customHeight="1" x14ac:dyDescent="0.2">
      <c r="A188" s="53">
        <v>329</v>
      </c>
      <c r="B188" s="85" t="s">
        <v>418</v>
      </c>
      <c r="C188" s="50" t="s">
        <v>419</v>
      </c>
      <c r="D188" s="51">
        <f t="shared" ref="D188:E188" si="43">SUM(D189:D195)</f>
        <v>8137.91</v>
      </c>
      <c r="E188" s="51">
        <f t="shared" si="43"/>
        <v>10739.34</v>
      </c>
      <c r="F188" s="52">
        <f t="shared" si="31"/>
        <v>131.96680720234068</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1517.79</v>
      </c>
      <c r="E191" s="242">
        <v>1363.41</v>
      </c>
      <c r="F191" s="52">
        <f t="shared" si="31"/>
        <v>89.828632419504686</v>
      </c>
    </row>
    <row r="192" spans="1:6" ht="12.75" customHeight="1" x14ac:dyDescent="0.2">
      <c r="A192" s="53">
        <v>3294</v>
      </c>
      <c r="B192" s="85" t="s">
        <v>426</v>
      </c>
      <c r="C192" s="50" t="s">
        <v>427</v>
      </c>
      <c r="D192" s="242">
        <v>1466.59</v>
      </c>
      <c r="E192" s="242">
        <v>1070.0899999999999</v>
      </c>
      <c r="F192" s="52">
        <f t="shared" si="31"/>
        <v>72.964495871375092</v>
      </c>
    </row>
    <row r="193" spans="1:6" ht="12.75" customHeight="1" x14ac:dyDescent="0.2">
      <c r="A193" s="53">
        <v>3295</v>
      </c>
      <c r="B193" s="85" t="s">
        <v>428</v>
      </c>
      <c r="C193" s="50" t="s">
        <v>429</v>
      </c>
      <c r="D193" s="242">
        <v>1646.09</v>
      </c>
      <c r="E193" s="242">
        <v>1664.43</v>
      </c>
      <c r="F193" s="52">
        <f t="shared" si="31"/>
        <v>101.1141553621005</v>
      </c>
    </row>
    <row r="194" spans="1:6" ht="12.75" customHeight="1" x14ac:dyDescent="0.2">
      <c r="A194" s="53" t="s">
        <v>430</v>
      </c>
      <c r="B194" s="85" t="s">
        <v>431</v>
      </c>
      <c r="C194" s="50" t="s">
        <v>430</v>
      </c>
      <c r="D194" s="242">
        <v>691.07</v>
      </c>
      <c r="E194" s="242"/>
      <c r="F194" s="52">
        <f t="shared" si="31"/>
        <v>0</v>
      </c>
    </row>
    <row r="195" spans="1:6" ht="12.75" customHeight="1" x14ac:dyDescent="0.2">
      <c r="A195" s="53">
        <v>3299</v>
      </c>
      <c r="B195" s="85" t="s">
        <v>432</v>
      </c>
      <c r="C195" s="50" t="s">
        <v>433</v>
      </c>
      <c r="D195" s="242">
        <v>2816.37</v>
      </c>
      <c r="E195" s="242">
        <v>6641.41</v>
      </c>
      <c r="F195" s="52">
        <f t="shared" si="31"/>
        <v>235.81454141323763</v>
      </c>
    </row>
    <row r="196" spans="1:6" ht="12.75" customHeight="1" x14ac:dyDescent="0.2">
      <c r="A196" s="53">
        <v>34</v>
      </c>
      <c r="B196" s="232" t="s">
        <v>434</v>
      </c>
      <c r="C196" s="50" t="s">
        <v>435</v>
      </c>
      <c r="D196" s="51">
        <f t="shared" ref="D196:E196" si="44">D197+D202+D210</f>
        <v>1474.38</v>
      </c>
      <c r="E196" s="51">
        <f t="shared" si="44"/>
        <v>1137</v>
      </c>
      <c r="F196" s="52">
        <f t="shared" si="31"/>
        <v>77.117161111789358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1474.38</v>
      </c>
      <c r="E210" s="51">
        <f t="shared" si="47"/>
        <v>1137</v>
      </c>
      <c r="F210" s="52">
        <f t="shared" si="31"/>
        <v>77.117161111789358</v>
      </c>
    </row>
    <row r="211" spans="1:6" ht="12.75" customHeight="1" x14ac:dyDescent="0.2">
      <c r="A211" s="53">
        <v>3431</v>
      </c>
      <c r="B211" s="232" t="s">
        <v>464</v>
      </c>
      <c r="C211" s="50" t="s">
        <v>465</v>
      </c>
      <c r="D211" s="242">
        <v>966.5</v>
      </c>
      <c r="E211" s="242">
        <v>1136.8900000000001</v>
      </c>
      <c r="F211" s="52">
        <f t="shared" si="31"/>
        <v>117.62959130884636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507.88</v>
      </c>
      <c r="E213" s="242">
        <v>0.11</v>
      </c>
      <c r="F213" s="52">
        <f t="shared" si="31"/>
        <v>2.1658659525872252E-2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839173.47000000009</v>
      </c>
      <c r="E289" s="51">
        <f t="shared" si="79"/>
        <v>937258.56</v>
      </c>
      <c r="F289" s="52">
        <f t="shared" si="76"/>
        <v>111.68829729567118</v>
      </c>
    </row>
    <row r="290" spans="1:6" ht="12.75" customHeight="1" x14ac:dyDescent="0.2">
      <c r="A290" s="53" t="s">
        <v>607</v>
      </c>
      <c r="B290" s="85" t="s">
        <v>618</v>
      </c>
      <c r="C290" s="50" t="s">
        <v>619</v>
      </c>
      <c r="D290" s="51">
        <f>IF(D6&gt;=D289,D6-D289,0)</f>
        <v>931.59999999997672</v>
      </c>
      <c r="E290" s="51">
        <f>IF(E6&gt;=E289,E6-E289,0)</f>
        <v>34370.839999999967</v>
      </c>
      <c r="F290" s="52">
        <f t="shared" si="76"/>
        <v>3689.4418205239185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32775.300000000003</v>
      </c>
      <c r="E292" s="242">
        <v>13726.67</v>
      </c>
      <c r="F292" s="52">
        <f t="shared" si="76"/>
        <v>41.88114220159693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2854.2</v>
      </c>
      <c r="E294" s="242">
        <v>3724.68</v>
      </c>
      <c r="F294" s="52">
        <f t="shared" si="76"/>
        <v>130.49821315955435</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18368.000000000004</v>
      </c>
      <c r="E350" s="51">
        <f t="shared" si="95"/>
        <v>7726.22</v>
      </c>
      <c r="F350" s="52">
        <f t="shared" si="81"/>
        <v>42.063479965156787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18368.000000000004</v>
      </c>
      <c r="E363" s="51">
        <f t="shared" si="99"/>
        <v>7726.22</v>
      </c>
      <c r="F363" s="52">
        <f t="shared" si="81"/>
        <v>42.063479965156787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18033.010000000002</v>
      </c>
      <c r="E369" s="51">
        <f t="shared" si="101"/>
        <v>7490.89</v>
      </c>
      <c r="F369" s="52">
        <f t="shared" si="81"/>
        <v>41.539876038442827</v>
      </c>
    </row>
    <row r="370" spans="1:6" ht="12.75" customHeight="1" x14ac:dyDescent="0.2">
      <c r="A370" s="53">
        <v>4221</v>
      </c>
      <c r="B370" s="85" t="s">
        <v>673</v>
      </c>
      <c r="C370" s="50" t="s">
        <v>765</v>
      </c>
      <c r="D370" s="242">
        <v>10163.67</v>
      </c>
      <c r="E370" s="242">
        <v>3505.76</v>
      </c>
      <c r="F370" s="52">
        <f t="shared" si="81"/>
        <v>34.493052214406802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7869.34</v>
      </c>
      <c r="E375" s="242">
        <v>3985.13</v>
      </c>
      <c r="F375" s="52">
        <f t="shared" si="81"/>
        <v>50.641222770905827</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334.99</v>
      </c>
      <c r="E383" s="51">
        <f t="shared" si="103"/>
        <v>235.33</v>
      </c>
      <c r="F383" s="52">
        <f t="shared" si="81"/>
        <v>70.249858204722528</v>
      </c>
    </row>
    <row r="384" spans="1:6" ht="12.75" customHeight="1" x14ac:dyDescent="0.2">
      <c r="A384" s="53">
        <v>4241</v>
      </c>
      <c r="B384" s="85" t="s">
        <v>782</v>
      </c>
      <c r="C384" s="50" t="s">
        <v>783</v>
      </c>
      <c r="D384" s="242">
        <v>334.99</v>
      </c>
      <c r="E384" s="242">
        <v>235.33</v>
      </c>
      <c r="F384" s="52">
        <f t="shared" si="81"/>
        <v>70.249858204722528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18368.000000000004</v>
      </c>
      <c r="E408" s="51">
        <f t="shared" si="111"/>
        <v>7726.22</v>
      </c>
      <c r="F408" s="52">
        <f t="shared" si="81"/>
        <v>42.063479965156787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840105.07000000007</v>
      </c>
      <c r="E412" s="51">
        <f>E6+E298</f>
        <v>971629.4</v>
      </c>
      <c r="F412" s="52">
        <f t="shared" si="81"/>
        <v>115.65570006618337</v>
      </c>
    </row>
    <row r="413" spans="1:6" ht="12.75" customHeight="1" x14ac:dyDescent="0.2">
      <c r="A413" s="53" t="s">
        <v>607</v>
      </c>
      <c r="B413" s="85" t="s">
        <v>830</v>
      </c>
      <c r="C413" s="50" t="s">
        <v>831</v>
      </c>
      <c r="D413" s="51">
        <f t="shared" ref="D413:E413" si="112">D289+D350</f>
        <v>857541.47000000009</v>
      </c>
      <c r="E413" s="51">
        <f t="shared" si="112"/>
        <v>944984.78</v>
      </c>
      <c r="F413" s="52">
        <f t="shared" si="81"/>
        <v>110.1969774126492</v>
      </c>
    </row>
    <row r="414" spans="1:6" ht="12.75" customHeight="1" x14ac:dyDescent="0.2">
      <c r="A414" s="53" t="s">
        <v>607</v>
      </c>
      <c r="B414" s="85" t="s">
        <v>832</v>
      </c>
      <c r="C414" s="50" t="s">
        <v>833</v>
      </c>
      <c r="D414" s="51">
        <f t="shared" ref="D414:E414" si="113">IF(D412&gt;=D413,D412-D413,0)</f>
        <v>0</v>
      </c>
      <c r="E414" s="51">
        <f t="shared" si="113"/>
        <v>26644.619999999995</v>
      </c>
      <c r="F414" s="52" t="str">
        <f t="shared" si="81"/>
        <v>-</v>
      </c>
    </row>
    <row r="415" spans="1:6" ht="12.75" customHeight="1" x14ac:dyDescent="0.2">
      <c r="A415" s="53" t="s">
        <v>607</v>
      </c>
      <c r="B415" s="85" t="s">
        <v>834</v>
      </c>
      <c r="C415" s="50" t="s">
        <v>835</v>
      </c>
      <c r="D415" s="51">
        <f t="shared" ref="D415:E415" si="114">IF(D413&gt;=D412,D413-D412,0)</f>
        <v>17436.400000000023</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32775.300000000003</v>
      </c>
      <c r="E416" s="51">
        <f t="shared" si="115"/>
        <v>13726.67</v>
      </c>
      <c r="F416" s="52">
        <f t="shared" si="81"/>
        <v>41.88114220159693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2854.2</v>
      </c>
      <c r="E418" s="62">
        <f t="shared" si="117"/>
        <v>3724.68</v>
      </c>
      <c r="F418" s="57">
        <f t="shared" si="81"/>
        <v>130.49821315955435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310.57</v>
      </c>
      <c r="E528" s="51">
        <f t="shared" si="148"/>
        <v>0</v>
      </c>
      <c r="F528" s="52">
        <f t="shared" si="119"/>
        <v>0</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310.57</v>
      </c>
      <c r="E593" s="51">
        <f t="shared" si="167"/>
        <v>0</v>
      </c>
      <c r="F593" s="52">
        <f t="shared" si="119"/>
        <v>0</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310.57</v>
      </c>
      <c r="E612" s="51">
        <f t="shared" si="172"/>
        <v>0</v>
      </c>
      <c r="F612" s="52">
        <f t="shared" si="119"/>
        <v>0</v>
      </c>
    </row>
    <row r="613" spans="1:6" ht="24" x14ac:dyDescent="0.2">
      <c r="A613" s="53">
        <v>5453</v>
      </c>
      <c r="B613" s="232" t="s">
        <v>1222</v>
      </c>
      <c r="C613" s="50" t="s">
        <v>1223</v>
      </c>
      <c r="D613" s="242">
        <v>310.57</v>
      </c>
      <c r="E613" s="242"/>
      <c r="F613" s="52">
        <f t="shared" si="119"/>
        <v>0</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310.57</v>
      </c>
      <c r="E636" s="51">
        <f t="shared" si="179"/>
        <v>0</v>
      </c>
      <c r="F636" s="52">
        <f t="shared" si="119"/>
        <v>0</v>
      </c>
    </row>
    <row r="637" spans="1:6" ht="12.75" customHeight="1" x14ac:dyDescent="0.2">
      <c r="A637" s="53">
        <v>92213</v>
      </c>
      <c r="B637" s="85" t="s">
        <v>1270</v>
      </c>
      <c r="C637" s="50" t="s">
        <v>1271</v>
      </c>
      <c r="D637" s="242">
        <v>310.57</v>
      </c>
      <c r="E637" s="242">
        <v>0</v>
      </c>
      <c r="F637" s="52">
        <f t="shared" si="119"/>
        <v>0</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840105.07000000007</v>
      </c>
      <c r="E639" s="51">
        <f t="shared" si="180"/>
        <v>971629.4</v>
      </c>
      <c r="F639" s="52">
        <f t="shared" si="119"/>
        <v>115.65570006618337</v>
      </c>
    </row>
    <row r="640" spans="1:6" ht="12.75" customHeight="1" x14ac:dyDescent="0.2">
      <c r="A640" s="53" t="s">
        <v>607</v>
      </c>
      <c r="B640" s="85" t="s">
        <v>1276</v>
      </c>
      <c r="C640" s="50" t="s">
        <v>1277</v>
      </c>
      <c r="D640" s="51">
        <f t="shared" ref="D640:E640" si="181">D413+D528</f>
        <v>857852.04</v>
      </c>
      <c r="E640" s="51">
        <f t="shared" si="181"/>
        <v>944984.78</v>
      </c>
      <c r="F640" s="52">
        <f t="shared" si="119"/>
        <v>110.15708256635959</v>
      </c>
    </row>
    <row r="641" spans="1:6" ht="12.75" customHeight="1" x14ac:dyDescent="0.2">
      <c r="A641" s="53" t="s">
        <v>607</v>
      </c>
      <c r="B641" s="85" t="s">
        <v>1278</v>
      </c>
      <c r="C641" s="50" t="s">
        <v>1279</v>
      </c>
      <c r="D641" s="51">
        <f t="shared" ref="D641:E641" si="182">IF(D639&gt;=D640,D639-D640,0)</f>
        <v>0</v>
      </c>
      <c r="E641" s="51">
        <f t="shared" si="182"/>
        <v>26644.619999999995</v>
      </c>
      <c r="F641" s="52" t="str">
        <f t="shared" si="119"/>
        <v>-</v>
      </c>
    </row>
    <row r="642" spans="1:6" ht="12.75" customHeight="1" x14ac:dyDescent="0.2">
      <c r="A642" s="53" t="s">
        <v>607</v>
      </c>
      <c r="B642" s="85" t="s">
        <v>1280</v>
      </c>
      <c r="C642" s="50" t="s">
        <v>1281</v>
      </c>
      <c r="D642" s="51">
        <f t="shared" ref="D642:E642" si="183">IF(D640&gt;=D639,D640-D639,0)</f>
        <v>17746.969999999972</v>
      </c>
      <c r="E642" s="51">
        <f t="shared" si="183"/>
        <v>0</v>
      </c>
      <c r="F642" s="52">
        <f t="shared" si="119"/>
        <v>0</v>
      </c>
    </row>
    <row r="643" spans="1:6" ht="24" x14ac:dyDescent="0.2">
      <c r="A643" s="60" t="s">
        <v>1282</v>
      </c>
      <c r="B643" s="85" t="s">
        <v>1283</v>
      </c>
      <c r="C643" s="61" t="s">
        <v>1282</v>
      </c>
      <c r="D643" s="51">
        <f t="shared" ref="D643:E643" si="184">IF(D416-D417+D637-D638&gt;=0,D416-D417+D637-D638,0)</f>
        <v>33085.870000000003</v>
      </c>
      <c r="E643" s="51">
        <f t="shared" si="184"/>
        <v>13726.67</v>
      </c>
      <c r="F643" s="52">
        <f t="shared" si="119"/>
        <v>41.488012858661413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15338.900000000031</v>
      </c>
      <c r="E645" s="51">
        <f t="shared" si="186"/>
        <v>40371.289999999994</v>
      </c>
      <c r="F645" s="52">
        <f t="shared" si="119"/>
        <v>263.19547034011509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61989.4</v>
      </c>
      <c r="E647" s="243">
        <v>73386.22</v>
      </c>
      <c r="F647" s="57">
        <f t="shared" si="119"/>
        <v>118.38511100284887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41026.89</v>
      </c>
      <c r="E649" s="242">
        <v>23466.49</v>
      </c>
      <c r="F649" s="52">
        <f t="shared" ref="F649:F724" si="188">IF(D649&lt;&gt;0,IF(E649/D649&gt;=100,"&gt;&gt;100",E649/D649*100),"-")</f>
        <v>57.197828058622044</v>
      </c>
    </row>
    <row r="650" spans="1:6" ht="12.75" customHeight="1" x14ac:dyDescent="0.2">
      <c r="A650" s="53" t="s">
        <v>1295</v>
      </c>
      <c r="B650" s="85" t="s">
        <v>1296</v>
      </c>
      <c r="C650" s="50" t="s">
        <v>1295</v>
      </c>
      <c r="D650" s="242">
        <v>123118.31</v>
      </c>
      <c r="E650" s="242">
        <v>149068.66</v>
      </c>
      <c r="F650" s="52">
        <f t="shared" si="188"/>
        <v>121.07757164632946</v>
      </c>
    </row>
    <row r="651" spans="1:6" ht="12.75" customHeight="1" x14ac:dyDescent="0.2">
      <c r="A651" s="53" t="s">
        <v>1297</v>
      </c>
      <c r="B651" s="85" t="s">
        <v>1298</v>
      </c>
      <c r="C651" s="50" t="s">
        <v>1297</v>
      </c>
      <c r="D651" s="242">
        <v>140678.71</v>
      </c>
      <c r="E651" s="242">
        <v>125994.9</v>
      </c>
      <c r="F651" s="52">
        <f t="shared" si="188"/>
        <v>89.562166158617757</v>
      </c>
    </row>
    <row r="652" spans="1:6" ht="24" x14ac:dyDescent="0.2">
      <c r="A652" s="53">
        <v>11</v>
      </c>
      <c r="B652" s="85" t="s">
        <v>1299</v>
      </c>
      <c r="C652" s="50" t="s">
        <v>1300</v>
      </c>
      <c r="D652" s="51">
        <f t="shared" ref="D652:E652" si="189">+D649+D650-D651</f>
        <v>23466.49000000002</v>
      </c>
      <c r="E652" s="51">
        <f t="shared" si="189"/>
        <v>46540.25</v>
      </c>
      <c r="F652" s="52">
        <f t="shared" si="188"/>
        <v>198.32642205971135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39</v>
      </c>
      <c r="E654" s="262">
        <v>36</v>
      </c>
      <c r="F654" s="52">
        <f t="shared" si="188"/>
        <v>92.307692307692307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35</v>
      </c>
      <c r="E656" s="262">
        <v>32</v>
      </c>
      <c r="F656" s="52">
        <f t="shared" si="188"/>
        <v>91.428571428571431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721863.93</v>
      </c>
      <c r="E675" s="242">
        <v>821094.24</v>
      </c>
      <c r="F675" s="52">
        <f t="shared" si="188"/>
        <v>113.74640093182103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70021.899999999994</v>
      </c>
      <c r="E710" s="242">
        <v>81508.63</v>
      </c>
      <c r="F710" s="52">
        <f t="shared" si="188"/>
        <v>116.40448202633749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1140.5899999999999</v>
      </c>
      <c r="E717" s="242">
        <v>1103.5999999999999</v>
      </c>
      <c r="F717" s="52">
        <f t="shared" si="188"/>
        <v>96.756941582865011</v>
      </c>
    </row>
    <row r="718" spans="1:6" ht="12.75" customHeight="1" x14ac:dyDescent="0.2">
      <c r="A718" s="53">
        <v>32121</v>
      </c>
      <c r="B718" s="85" t="s">
        <v>1414</v>
      </c>
      <c r="C718" s="50" t="s">
        <v>1415</v>
      </c>
      <c r="D718" s="242">
        <v>43036.01</v>
      </c>
      <c r="E718" s="242">
        <v>39183.15</v>
      </c>
      <c r="F718" s="52">
        <f t="shared" si="188"/>
        <v>91.047357782471011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1610.59</v>
      </c>
      <c r="E720" s="242">
        <v>1656</v>
      </c>
      <c r="F720" s="52">
        <f t="shared" si="188"/>
        <v>102.81946367480242</v>
      </c>
    </row>
    <row r="721" spans="1:6" ht="12.75" customHeight="1" x14ac:dyDescent="0.2">
      <c r="A721" s="53" t="s">
        <v>1420</v>
      </c>
      <c r="B721" s="85" t="s">
        <v>1421</v>
      </c>
      <c r="C721" s="50" t="s">
        <v>1420</v>
      </c>
      <c r="D721" s="242">
        <v>4959.3599999999997</v>
      </c>
      <c r="E721" s="242">
        <v>1024.77</v>
      </c>
      <c r="F721" s="52">
        <f t="shared" si="188"/>
        <v>20.663351722802943</v>
      </c>
    </row>
    <row r="722" spans="1:6" ht="12.75" customHeight="1" x14ac:dyDescent="0.2">
      <c r="A722" s="53" t="s">
        <v>1422</v>
      </c>
      <c r="B722" s="85" t="s">
        <v>1423</v>
      </c>
      <c r="C722" s="50" t="s">
        <v>1422</v>
      </c>
      <c r="D722" s="242">
        <v>15045.72</v>
      </c>
      <c r="E722" s="242">
        <v>21854.880000000001</v>
      </c>
      <c r="F722" s="52">
        <f t="shared" si="188"/>
        <v>145.25645831505571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471175.09999999986</v>
      </c>
      <c r="E6" s="229">
        <f t="shared" si="0"/>
        <v>504456.3899999999</v>
      </c>
      <c r="F6" s="230">
        <f t="shared" ref="F6:F260" si="1">IF(D6&gt;0,IF(E6/D6&gt;=100,"&gt;&gt;100",E6/D6*100),"-")</f>
        <v>107.06346536563585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381690.29999999987</v>
      </c>
      <c r="E7" s="104">
        <f t="shared" si="2"/>
        <v>380335.72999999986</v>
      </c>
      <c r="F7" s="93">
        <f t="shared" si="1"/>
        <v>99.645112804805365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374058.73999999987</v>
      </c>
      <c r="E12" s="104">
        <f t="shared" si="3"/>
        <v>372704.16999999987</v>
      </c>
      <c r="F12" s="93">
        <f t="shared" si="1"/>
        <v>99.637872383358825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316462.8</v>
      </c>
      <c r="E13" s="104">
        <f t="shared" si="4"/>
        <v>312419.93</v>
      </c>
      <c r="F13" s="93">
        <f t="shared" si="1"/>
        <v>98.722481757729511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323429.71999999997</v>
      </c>
      <c r="E15" s="247">
        <v>323429.71999999997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6966.92</v>
      </c>
      <c r="E18" s="247">
        <v>11009.79</v>
      </c>
      <c r="F18" s="93">
        <f t="shared" si="1"/>
        <v>158.0295166300173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44135.129999999888</v>
      </c>
      <c r="E19" s="104">
        <f t="shared" si="5"/>
        <v>46916.769999999902</v>
      </c>
      <c r="F19" s="93">
        <f t="shared" si="1"/>
        <v>106.30255309092784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105935.34</v>
      </c>
      <c r="E20" s="247">
        <v>107571.17</v>
      </c>
      <c r="F20" s="93">
        <f t="shared" si="1"/>
        <v>101.54417779751309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3752.3</v>
      </c>
      <c r="E21" s="247">
        <v>3749.91</v>
      </c>
      <c r="F21" s="93">
        <f t="shared" si="1"/>
        <v>99.936305732484072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6798.54</v>
      </c>
      <c r="E22" s="247">
        <v>16514.04</v>
      </c>
      <c r="F22" s="93">
        <f t="shared" si="1"/>
        <v>242.90568269069536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501138.94</v>
      </c>
      <c r="E25" s="247">
        <v>503152.22</v>
      </c>
      <c r="F25" s="93">
        <f t="shared" si="1"/>
        <v>100.40174088247862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26080.82</v>
      </c>
      <c r="E26" s="247">
        <v>26080.82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599570.81000000006</v>
      </c>
      <c r="E28" s="247">
        <v>610151.39</v>
      </c>
      <c r="F28" s="93">
        <f t="shared" si="1"/>
        <v>101.76469231382362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13460.810000000001</v>
      </c>
      <c r="E35" s="104">
        <f t="shared" si="7"/>
        <v>13367.469999999998</v>
      </c>
      <c r="F35" s="93">
        <f t="shared" si="1"/>
        <v>99.306579618908501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4726.22</v>
      </c>
      <c r="E36" s="247">
        <v>4961.55</v>
      </c>
      <c r="F36" s="93">
        <f t="shared" si="1"/>
        <v>104.97924345460008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12356.96</v>
      </c>
      <c r="E37" s="247">
        <v>12356.96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3622.37</v>
      </c>
      <c r="E40" s="247">
        <v>3951.04</v>
      </c>
      <c r="F40" s="93">
        <f t="shared" si="1"/>
        <v>109.07334148637496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3269.79</v>
      </c>
      <c r="E47" s="247">
        <v>3269.79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3269.79</v>
      </c>
      <c r="E50" s="247">
        <v>3269.79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21000.080000000002</v>
      </c>
      <c r="E54" s="247">
        <v>18361.490000000002</v>
      </c>
      <c r="F54" s="93">
        <f t="shared" si="1"/>
        <v>87.435333579681611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21000.080000000002</v>
      </c>
      <c r="E55" s="247">
        <v>18361.490000000002</v>
      </c>
      <c r="F55" s="93">
        <f t="shared" si="1"/>
        <v>87.435333579681611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7631.56</v>
      </c>
      <c r="E56" s="104">
        <f t="shared" si="11"/>
        <v>7631.56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7631.56</v>
      </c>
      <c r="E57" s="247">
        <v>7631.56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89484.800000000003</v>
      </c>
      <c r="E68" s="104">
        <f t="shared" si="13"/>
        <v>124120.66</v>
      </c>
      <c r="F68" s="93">
        <f t="shared" si="1"/>
        <v>138.70585842511801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23466.49</v>
      </c>
      <c r="E69" s="104">
        <f t="shared" si="14"/>
        <v>46540.25</v>
      </c>
      <c r="F69" s="93">
        <f t="shared" si="1"/>
        <v>198.32642205971152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23466.49</v>
      </c>
      <c r="E70" s="104">
        <f t="shared" si="15"/>
        <v>46540.25</v>
      </c>
      <c r="F70" s="93">
        <f t="shared" si="1"/>
        <v>198.32642205971152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23466.49</v>
      </c>
      <c r="E72" s="247">
        <v>46540.25</v>
      </c>
      <c r="F72" s="93">
        <f t="shared" si="1"/>
        <v>198.32642205971152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1174.71</v>
      </c>
      <c r="E78" s="104">
        <f>E79+SUM(E82:E84)-E85+E86</f>
        <v>469.51</v>
      </c>
      <c r="F78" s="93">
        <f t="shared" si="1"/>
        <v>39.968162354964207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1174.71</v>
      </c>
      <c r="E86" s="247">
        <v>469.51</v>
      </c>
      <c r="F86" s="93">
        <f t="shared" si="1"/>
        <v>39.968162354964207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2854.2000000000003</v>
      </c>
      <c r="E146" s="104">
        <f t="shared" si="26"/>
        <v>3724.68</v>
      </c>
      <c r="F146" s="93">
        <f t="shared" si="1"/>
        <v>130.49821315955433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3028.07</v>
      </c>
      <c r="E159" s="247">
        <v>3854.1</v>
      </c>
      <c r="F159" s="93">
        <f t="shared" si="1"/>
        <v>127.27909196286743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173.87</v>
      </c>
      <c r="E163" s="247">
        <v>129.41999999999999</v>
      </c>
      <c r="F163" s="93">
        <f t="shared" si="1"/>
        <v>74.434922643354213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61989.4</v>
      </c>
      <c r="E170" s="104">
        <f t="shared" si="29"/>
        <v>73386.22</v>
      </c>
      <c r="F170" s="93">
        <f t="shared" si="1"/>
        <v>118.38511100284887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61989.4</v>
      </c>
      <c r="E173" s="247">
        <v>73386.22</v>
      </c>
      <c r="F173" s="93">
        <f t="shared" si="1"/>
        <v>118.38511100284887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471175.10000000003</v>
      </c>
      <c r="E175" s="104">
        <f t="shared" si="30"/>
        <v>504456.38999999996</v>
      </c>
      <c r="F175" s="93">
        <f t="shared" si="1"/>
        <v>107.06346536563582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71291.7</v>
      </c>
      <c r="E176" s="104">
        <f t="shared" si="31"/>
        <v>80024.689999999988</v>
      </c>
      <c r="F176" s="93">
        <f t="shared" si="1"/>
        <v>112.24965879618524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71291.7</v>
      </c>
      <c r="E177" s="104">
        <f t="shared" si="32"/>
        <v>80024.689999999988</v>
      </c>
      <c r="F177" s="93">
        <f t="shared" si="1"/>
        <v>112.24965879618524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59037.33</v>
      </c>
      <c r="E178" s="247">
        <v>72655.58</v>
      </c>
      <c r="F178" s="93">
        <f t="shared" si="1"/>
        <v>123.06718477952847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11560.2</v>
      </c>
      <c r="E179" s="247">
        <v>6717.17</v>
      </c>
      <c r="F179" s="93">
        <f t="shared" si="1"/>
        <v>58.106001626269446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86.41</v>
      </c>
      <c r="E180" s="104">
        <f t="shared" si="33"/>
        <v>92.43</v>
      </c>
      <c r="F180" s="93">
        <f t="shared" si="1"/>
        <v>106.96678625159126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86.41</v>
      </c>
      <c r="E183" s="247">
        <v>92.43</v>
      </c>
      <c r="F183" s="93">
        <f t="shared" si="1"/>
        <v>106.96678625159126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607.76</v>
      </c>
      <c r="E188" s="247">
        <v>559.51</v>
      </c>
      <c r="F188" s="93">
        <f t="shared" si="1"/>
        <v>92.061010925365267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399883.4</v>
      </c>
      <c r="E237" s="104">
        <f t="shared" si="41"/>
        <v>424431.69999999995</v>
      </c>
      <c r="F237" s="93">
        <f t="shared" si="1"/>
        <v>106.13886447899561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381690.3</v>
      </c>
      <c r="E238" s="104">
        <f t="shared" si="42"/>
        <v>380335.73</v>
      </c>
      <c r="F238" s="93">
        <f t="shared" si="1"/>
        <v>99.645112804805365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381690.3</v>
      </c>
      <c r="E239" s="104">
        <f t="shared" si="43"/>
        <v>380335.73</v>
      </c>
      <c r="F239" s="93">
        <f t="shared" si="1"/>
        <v>99.645112804805365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326049.09999999998</v>
      </c>
      <c r="E240" s="247">
        <v>330946.06</v>
      </c>
      <c r="F240" s="93">
        <f t="shared" si="1"/>
        <v>101.50190876159451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55641.2</v>
      </c>
      <c r="E241" s="247">
        <v>49389.67</v>
      </c>
      <c r="F241" s="93">
        <f t="shared" si="1"/>
        <v>88.764566544215441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15338.899999999998</v>
      </c>
      <c r="E245" s="104">
        <f t="shared" si="45"/>
        <v>40371.29</v>
      </c>
      <c r="F245" s="93">
        <f t="shared" si="1"/>
        <v>263.19547034011566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33507.81</v>
      </c>
      <c r="E246" s="104">
        <f t="shared" si="46"/>
        <v>48097.51</v>
      </c>
      <c r="F246" s="93">
        <f t="shared" si="1"/>
        <v>143.5411923369507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33507.81</v>
      </c>
      <c r="E247" s="247">
        <v>48097.51</v>
      </c>
      <c r="F247" s="93">
        <f t="shared" si="1"/>
        <v>143.5411923369507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18168.91</v>
      </c>
      <c r="E250" s="104">
        <f t="shared" si="47"/>
        <v>7726.22</v>
      </c>
      <c r="F250" s="93">
        <f t="shared" si="1"/>
        <v>42.524400197920514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18168.91</v>
      </c>
      <c r="E252" s="247">
        <v>7726.22</v>
      </c>
      <c r="F252" s="93">
        <f t="shared" si="1"/>
        <v>42.524400197920514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2854.2</v>
      </c>
      <c r="E255" s="247">
        <v>3724.68</v>
      </c>
      <c r="F255" s="93">
        <f t="shared" si="1"/>
        <v>130.49821315955435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15588.16</v>
      </c>
      <c r="E259" s="104">
        <f t="shared" si="49"/>
        <v>54718.06</v>
      </c>
      <c r="F259" s="93">
        <f t="shared" si="1"/>
        <v>351.02321248947919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15588.16</v>
      </c>
      <c r="E260" s="248">
        <v>54718.06</v>
      </c>
      <c r="F260" s="97">
        <f t="shared" si="1"/>
        <v>351.02321248947919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3028.07</v>
      </c>
      <c r="E264" s="247">
        <v>3854.1</v>
      </c>
      <c r="F264" s="93">
        <f t="shared" si="50"/>
        <v>127.27909196286743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381.45</v>
      </c>
      <c r="E268" s="247">
        <v>469.51</v>
      </c>
      <c r="F268" s="93">
        <f t="shared" si="50"/>
        <v>123.08559444225979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793.26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1672.32</v>
      </c>
      <c r="E287" s="247">
        <v>422.79</v>
      </c>
      <c r="F287" s="93">
        <f t="shared" si="50"/>
        <v>25.281644661308846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69619.38</v>
      </c>
      <c r="E288" s="247">
        <v>79601.899999999994</v>
      </c>
      <c r="F288" s="93">
        <f t="shared" si="50"/>
        <v>114.33870856074844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226.31</v>
      </c>
      <c r="E295" s="247">
        <v>90</v>
      </c>
      <c r="F295" s="93">
        <f t="shared" si="50"/>
        <v>39.768459193142149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381.45</v>
      </c>
      <c r="E302" s="247">
        <v>469.51</v>
      </c>
      <c r="F302" s="93">
        <f t="shared" si="50"/>
        <v>123.08559444225979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857541.47</v>
      </c>
      <c r="E114" s="81">
        <f t="shared" si="22"/>
        <v>944984.78</v>
      </c>
      <c r="F114" s="63">
        <f t="shared" si="1"/>
        <v>110.19697741264922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857541.47</v>
      </c>
      <c r="E115" s="81">
        <f t="shared" si="23"/>
        <v>944984.78</v>
      </c>
      <c r="F115" s="63">
        <f t="shared" si="1"/>
        <v>110.19697741264922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857541.47</v>
      </c>
      <c r="E117" s="249">
        <v>944984.78</v>
      </c>
      <c r="F117" s="63">
        <f t="shared" si="1"/>
        <v>110.19697741264922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857541.47</v>
      </c>
      <c r="E141" s="106">
        <f t="shared" si="28"/>
        <v>944984.78</v>
      </c>
      <c r="F141" s="82">
        <f t="shared" si="1"/>
        <v>110.19697741264922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9715.5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9715.5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9715.5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9715.5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71291.7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959479.16999999993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1953.32</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950295.94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794206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151055.98000000001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1137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3896.96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7229.91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950746.18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1865.26</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941651.01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780587.75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155899.01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1130.98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4033.27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7229.91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80024.689999999828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422.79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422.79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422.79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422.79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79601.899999999994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79601.899999999994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13789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3272</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2023-12-21T13:12:35Z</cp:lastPrinted>
  <dcterms:created xsi:type="dcterms:W3CDTF">2022-04-01T05:14:30Z</dcterms:created>
  <dcterms:modified xsi:type="dcterms:W3CDTF">2024-01-31T11:09:32Z</dcterms:modified>
</cp:coreProperties>
</file>